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metadata.xml" ContentType="application/vnd.openxmlformats-officedocument.spreadsheetml.sheetMetadata+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Export Summary" sheetId="1" r:id="rId5"/>
    <sheet name="Pažyma  " sheetId="2" r:id="rId6"/>
    <sheet name="Pažyma  pvz. " sheetId="3" r:id="rId7"/>
    <sheet name="Atostogų išmokų FN" sheetId="4" r:id="rId8"/>
    <sheet name="Papild.poilsio d. išmokų FN " sheetId="5" r:id="rId9"/>
  </sheets>
</workbook>
</file>

<file path=xl/comments1.xml><?xml version="1.0" encoding="utf-8"?>
<comments xmlns="http://schemas.openxmlformats.org/spreadsheetml/2006/main">
  <authors>
    <author>Tomas Janušauskas</author>
  </authors>
  <commentList>
    <comment ref="D15" authorId="0">
      <text>
        <r>
          <rPr>
            <sz val="11"/>
            <color indexed="8"/>
            <rFont val="Helvetica Neue"/>
          </rPr>
          <t>Tomas Janušauskas:
Jei raudonuoja - nurodytas veiksmas, tai reiškia nurodyta ne iš tos poveiklės arba atvirkščiai</t>
        </r>
      </text>
    </comment>
    <comment ref="E15" authorId="0">
      <text>
        <r>
          <rPr>
            <sz val="11"/>
            <color indexed="8"/>
            <rFont val="Helvetica Neue"/>
          </rPr>
          <t>Tomas Janušauskas:
Jei raudonuoja - nurodytas veiksmas, tai reiškia nurodyta ne iš tos poveiklės arba atvirkščiai</t>
        </r>
      </text>
    </comment>
  </commentList>
</comments>
</file>

<file path=xl/comments2.xml><?xml version="1.0" encoding="utf-8"?>
<comments xmlns="http://schemas.openxmlformats.org/spreadsheetml/2006/main">
  <authors>
    <author>Tomas Janušauskas</author>
  </authors>
  <commentList>
    <comment ref="D15" authorId="0">
      <text>
        <r>
          <rPr>
            <sz val="11"/>
            <color indexed="8"/>
            <rFont val="Helvetica Neue"/>
          </rPr>
          <t>Tomas Janušauskas:
Jei raudonuoja - nurodytas veiksmas, tai reiškia nurodyta ne iš tos poveiklės arba atvirkščiai</t>
        </r>
      </text>
    </comment>
    <comment ref="E15" authorId="0">
      <text>
        <r>
          <rPr>
            <sz val="11"/>
            <color indexed="8"/>
            <rFont val="Helvetica Neue"/>
          </rPr>
          <t>Tomas Janušauskas:
Jei raudonuoja - nurodytas veiksmas, tai reiškia nurodyta ne iš tos poveiklės arba atvirkščiai</t>
        </r>
      </text>
    </comment>
  </commentList>
</comments>
</file>

<file path=xl/metadata.xml><?xml version="1.0" encoding="utf-8"?>
<metadata xmlns:xda="http://schemas.microsoft.com/office/spreadsheetml/2017/dynamicarray"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<sst xmlns="http://schemas.openxmlformats.org/spreadsheetml/2006/main" uniqueCount="111">
  <si>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</si>
  <si>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</si>
  <si>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</si>
  <si>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</si>
  <si>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 xml:space="preserve">Pažyma  </t>
  </si>
  <si>
    <t>Table 1</t>
  </si>
  <si>
    <t>PAŽYMA DĖL DARBO UŽMOKESČIO PRISKAITYMO, IŠMOKĖJIMO IR PRISKYRIMO PROJEKTUI, TAIKANT KASMETINIŲ ATOSTOGŲ IŠMOKŲ 
FIKSUOTĄSIAS NORMAS (FN-05-01, FN-05-02, FN-05-03, FN-05-04, FN-05-05, FN-05-06, FN-05-07)</t>
  </si>
  <si>
    <t xml:space="preserve">m. </t>
  </si>
  <si>
    <t>mėn.</t>
  </si>
  <si>
    <t>d.</t>
  </si>
  <si>
    <t>FN dydis</t>
  </si>
  <si>
    <t>Deklaruojama bendra suma</t>
  </si>
  <si>
    <t>Nr.</t>
  </si>
  <si>
    <t>FN-05-01 – 8,63 proc.</t>
  </si>
  <si>
    <t>FN-05-02 – 10,44 proc.</t>
  </si>
  <si>
    <r>
      <rPr>
        <b val="1"/>
        <sz val="10"/>
        <color indexed="8"/>
        <rFont val="Times New Roman"/>
      </rPr>
      <t xml:space="preserve">1. BENDROJI DALIS  </t>
    </r>
    <r>
      <rPr>
        <sz val="10"/>
        <color indexed="8"/>
        <rFont val="Times New Roman"/>
      </rPr>
      <t xml:space="preserve">               </t>
    </r>
  </si>
  <si>
    <t>FN-05-03 – 12,35 proc.</t>
  </si>
  <si>
    <t>Projekto / Jungtinio projekto kodas</t>
  </si>
  <si>
    <t xml:space="preserve">Nr. 07-018-P-0001 </t>
  </si>
  <si>
    <t>FN-05-04 – 14,99 proc.</t>
  </si>
  <si>
    <t>Projekto pavadinimas</t>
  </si>
  <si>
    <t>„Perėjimas nuo institucinės globos prie bendruomeninių paslaugų Sostinės regione, Vidurio ir Vakarų Lietuvos regione“</t>
  </si>
  <si>
    <t>FN-05-05 – 17,25 proc.</t>
  </si>
  <si>
    <t>FN-05-06 – 18,89 proc.</t>
  </si>
  <si>
    <r>
      <rPr>
        <b val="1"/>
        <sz val="10"/>
        <color indexed="8"/>
        <rFont val="Times New Roman"/>
      </rPr>
      <t>2. INFORMACIJA APIE PRISKAITYTĄ IR IŠMOKĖTĄ DARBO UŽMOKESTĮ</t>
    </r>
    <r>
      <rPr>
        <sz val="10"/>
        <color indexed="8"/>
        <rFont val="Times New Roman"/>
      </rPr>
      <t xml:space="preserve">              </t>
    </r>
  </si>
  <si>
    <t>FN-05-07 – 20,02 proc.</t>
  </si>
  <si>
    <t>Eil. Nr.</t>
  </si>
  <si>
    <t>Darbdavio pavadinimas</t>
  </si>
  <si>
    <t xml:space="preserve">Projekto poveiklės Nr. </t>
  </si>
  <si>
    <t>Veiksmo / išlaidų tipo Nr.</t>
  </si>
  <si>
    <t>Vardas, pavardė</t>
  </si>
  <si>
    <t>Pareigos</t>
  </si>
  <si>
    <t>Darbo sutarties tipas</t>
  </si>
  <si>
    <r>
      <rPr>
        <b val="1"/>
        <sz val="10"/>
        <color indexed="8"/>
        <rFont val="Times New Roman"/>
      </rPr>
      <t xml:space="preserve">Įmokos tarifas </t>
    </r>
    <r>
      <rPr>
        <i val="1"/>
        <sz val="10"/>
        <color indexed="8"/>
        <rFont val="Times New Roman"/>
      </rPr>
      <t>nedarbo socaliniam draudimu</t>
    </r>
    <r>
      <rPr>
        <b val="1"/>
        <i val="1"/>
        <sz val="10"/>
        <color indexed="8"/>
        <rFont val="Times New Roman"/>
      </rPr>
      <t>i</t>
    </r>
  </si>
  <si>
    <t>Organizacijos tipas*</t>
  </si>
  <si>
    <r>
      <rPr>
        <b val="1"/>
        <sz val="10"/>
        <color indexed="8"/>
        <rFont val="Times New Roman"/>
      </rPr>
      <t xml:space="preserve">Įmokos tarifas </t>
    </r>
    <r>
      <rPr>
        <i val="1"/>
        <sz val="10"/>
        <color indexed="8"/>
        <rFont val="Times New Roman"/>
      </rPr>
      <t>nelaimingų atsitikimų, ilgalaikio darbo ir garantiniam draudimui</t>
    </r>
  </si>
  <si>
    <t>Metai, už kuriuos deklaruojamas darbo užmokestis</t>
  </si>
  <si>
    <t>Mėnuo, už kurį deklaruojamas darbo užmokestis</t>
  </si>
  <si>
    <t>Projektinei pareigybei nustatytas įkainis (valandinis; mėnesinis)</t>
  </si>
  <si>
    <r>
      <rPr>
        <b val="1"/>
        <sz val="10"/>
        <color indexed="8"/>
        <rFont val="Times New Roman"/>
      </rPr>
      <t xml:space="preserve">Projektinei pareigybei </t>
    </r>
    <r>
      <rPr>
        <b val="1"/>
        <u val="single"/>
        <sz val="10"/>
        <color indexed="8"/>
        <rFont val="Times New Roman"/>
      </rPr>
      <t>nustatytas</t>
    </r>
    <r>
      <rPr>
        <b val="1"/>
        <sz val="10"/>
        <color indexed="8"/>
        <rFont val="Times New Roman"/>
      </rPr>
      <t xml:space="preserve"> darbo užmokestis, Eur </t>
    </r>
  </si>
  <si>
    <r>
      <rPr>
        <b val="1"/>
        <u val="single"/>
        <sz val="10"/>
        <color indexed="8"/>
        <rFont val="Times New Roman"/>
      </rPr>
      <t xml:space="preserve">Nustatytas </t>
    </r>
    <r>
      <rPr>
        <b val="1"/>
        <sz val="10"/>
        <color indexed="8"/>
        <rFont val="Times New Roman"/>
      </rPr>
      <t>darbo laikas projekte per mėn., (val. / d.)</t>
    </r>
  </si>
  <si>
    <t>Faktiškai dirbta projekte, val./d.</t>
  </si>
  <si>
    <r>
      <rPr>
        <b val="1"/>
        <sz val="10"/>
        <color indexed="8"/>
        <rFont val="Times New Roman"/>
      </rPr>
      <t xml:space="preserve">Priskaičiuotas darbo užmokestis ir susijusios sąnaudos </t>
    </r>
    <r>
      <rPr>
        <b val="1"/>
        <i val="1"/>
        <sz val="10"/>
        <color indexed="8"/>
        <rFont val="Times New Roman"/>
      </rPr>
      <t>(projektinei pareigybei)</t>
    </r>
  </si>
  <si>
    <t>Prašomų pripažinti tinkamomis finansuoti darbo užmokesčio išlaidų su darbdavio  įmokomis, Eur</t>
  </si>
  <si>
    <t>Darbo savaitės trukmė darbo dienomis</t>
  </si>
  <si>
    <t>Kasmetinių atostogų darbo dienų skaičius</t>
  </si>
  <si>
    <t>Nustatyta kasmetinių atostogų išmokų fiksuotoji norma</t>
  </si>
  <si>
    <t>Deklaruojamos kasmetinių atostogų sąnaudos (įskaitant darbdavio mokesčius), Eur</t>
  </si>
  <si>
    <t>Komentaras*****</t>
  </si>
  <si>
    <t>Projektinei pareigybei priskaitytas darbo užmokestis, Eur</t>
  </si>
  <si>
    <t>Priedai ir priemokos, Eur</t>
  </si>
  <si>
    <t>Mėnesinės premijos arba mėnesiui tenkanti premijų dalis, Eur (DK 139 str. 2 d. 5 p.)***</t>
  </si>
  <si>
    <t>Darbo užmokestis už viršvalandinį darbą, darbą poilsio ir švenčių dienomis, darbą naktį,  Eur ****</t>
  </si>
  <si>
    <t>Darbdavio mokama ligos pašalpa, Eur</t>
  </si>
  <si>
    <t>Darbo užmokestis už papildomą poilsio laiką, kuris suteiktas pagal LR DK 112 str. 5 d., Eur</t>
  </si>
  <si>
    <t>Darbo užmokestis už papildomas poilsio dienas, Eur 
(DK 138 str. 3 d.)</t>
  </si>
  <si>
    <t>15</t>
  </si>
  <si>
    <t>2.1.</t>
  </si>
  <si>
    <t>2.1.7</t>
  </si>
  <si>
    <t xml:space="preserve"> </t>
  </si>
  <si>
    <t>0</t>
  </si>
  <si>
    <t>2.1</t>
  </si>
  <si>
    <t>Iš viso:</t>
  </si>
  <si>
    <t>*Organizacijos tipas pasirenkamas iš sąrašo. Atsižvelgiant į pasirinktą organizacijos tipą, nurodomas bendras įmokų tarifas Garantiniam fondui, Ilgalaikio darbo išmokų fondui ir Nelaimingų atsitikimų darbe ir profesinių ligų socialiniam draudimui.</t>
  </si>
  <si>
    <t>** Taikoma politinėms partijoms, profesinėms sąjungoms, religinėms bendruomenėms ir bendrijoms.</t>
  </si>
  <si>
    <t>*** Premijos už atliktą darbą, nustatytos šalių susitarimu ar mokamos pagal darbo teisės normas ar darbovietėje taikomą darbo apmokėjimo sistemą.</t>
  </si>
  <si>
    <t>****Nepildoma, kai dirbtas laikas darbuotojo prašymu pagal DK 144 str. pridedamas prie kasmetinių atostogų laiko (stulpelyje "Komentaras" pažymima, kad laikas pridėtas prie kasmetinių atostogų laiko).</t>
  </si>
  <si>
    <t>***** Stulpelyje "Komentaras" pažymima DK 138 str. "Pailgintos atostogos, papildomos atostogos ir kitos lengvatos" dalis, pagal kurią suteikta papildomų ir / ar pailgintų atostogų trukmė.</t>
  </si>
  <si>
    <t xml:space="preserve">3. DEKLARACIJA  </t>
  </si>
  <si>
    <t>Pateikdami šią pažymą dėl darbo užmokesčio priskaitymo, išmokėjimo ir priskyrimo projektui, patvirtiname, kad: 
- deklaruojamos darbuotojų darbo užmokesčio išlaidos nebuvo finansuotos (apmokėtos) iš Lietuvos Respublikos valstybės biudžeto ir (arba) savivaldybių biudžetų, kitų piniginių išteklių, kuriais disponuoja valstybė ir (arba) savivaldybės, ES fondų, kitų 
ES finansinės paramos priemonių ar kitos tarptautinės paramos lėšų.</t>
  </si>
  <si>
    <t xml:space="preserve">(Institucijos / organizacijos įgalioto asmens pareigos, vardas / pavardė)                                                                                                           </t>
  </si>
  <si>
    <t xml:space="preserve">Pažyma  pvz. </t>
  </si>
  <si>
    <t>liepos</t>
  </si>
  <si>
    <t>Darbdavio pavadinimas 1</t>
  </si>
  <si>
    <t>1.1.</t>
  </si>
  <si>
    <t>1.1.1.</t>
  </si>
  <si>
    <t>Vardenis Pavardenis 1</t>
  </si>
  <si>
    <t>Karjeros specialistas</t>
  </si>
  <si>
    <t>Neterminuota</t>
  </si>
  <si>
    <t>Verslo įm. ir kt.</t>
  </si>
  <si>
    <t>Kovas</t>
  </si>
  <si>
    <t>Mėnesinis</t>
  </si>
  <si>
    <t>1.1</t>
  </si>
  <si>
    <t>Darbdavio pavadinimas 2</t>
  </si>
  <si>
    <t>Vardenis Pavardenis 2</t>
  </si>
  <si>
    <t>Terminuota</t>
  </si>
  <si>
    <t>Darbdavio pavadinimas 3</t>
  </si>
  <si>
    <t>Vardenis Pavardenis 3</t>
  </si>
  <si>
    <t>Birželis</t>
  </si>
  <si>
    <t>Atostogų išmokų FN</t>
  </si>
  <si>
    <t xml:space="preserve">KASMETINIŲ ATOSTOGŲ IŠMOKŲ FIKSUOTOSIOS NORMOS </t>
  </si>
  <si>
    <t>Kasmetinių atostogų išmokų fiksuotosios normos, taikomos nuo 2017 m. liepos 1 d. darbuotojams, kuriems kasmetinės atostogos skaičiuojamos darbo dienomis</t>
  </si>
  <si>
    <t>Darbo savaitės trukmė</t>
  </si>
  <si>
    <t xml:space="preserve">                                  Kasmetinių atostogų išmokų fiksuotosios normos nuo tinkamų finansuoti darbo užmokesčio išlaidų, kai kasmetinių atostogų darbo dienų skaičius yra:</t>
  </si>
  <si>
    <t>5 dienų darbo savaitė</t>
  </si>
  <si>
    <t>6 dienų darbo savaitė</t>
  </si>
  <si>
    <t>Fiksuotosios normos
 dydis</t>
  </si>
  <si>
    <t>FN taikymo sąlygos</t>
  </si>
  <si>
    <t>Taikoma, kai priklauso 20 d. d. (jeigu dirbama 5 d. d. per savaitę) arba 24 d. d.  (jeigu dirbama 6 d. d. per savaitę) kasmetinės atostogos.</t>
  </si>
  <si>
    <t>Taikoma, kai priklauso nuo 21 iki 25 d. d. (jeigu dirbama 5 d. d. per savaitę)  arba nuo 25 iki 30 d. d. (jeigu dirbama 6 d. d. per savaitę) kasmetinės atostogos</t>
  </si>
  <si>
    <t>Taikoma, kai priklauso nuo 26 iki 30 d. d. (jeigu dirbama 5 d. d. per savaitę) arba nuo 31 iki 36 d. d. (jeigu dirbama 6 d. d. per savaitę) kasmetinės atostogos</t>
  </si>
  <si>
    <t>Taikoma, kai priklauso nuo 31 iki 36 d. d. (jeigu dirbama 5 d. d. per savaitę) arba  nuo 37 iki 42 d. d. (jeigu dirbama 6 d. d. per savaitę) kasmetinės atostogos</t>
  </si>
  <si>
    <t>Taikoma, kai priklauso nuo 37 iki 39 d. d. (jeigu dirbama 5 d. d. per savaitę) arba  nuo 43 iki 47 d. d. (jeigu dirbama 6 d. d. per savaitę) kasmetinės atostogos</t>
  </si>
  <si>
    <t>Taikoma, kai priklauso 40 d. d. (jeigu dirbama 5 d. d. per savaitę) arba 48 d. d. (jeigu dirbama 6 d. d. per savaitę) kasmetinės atostogos</t>
  </si>
  <si>
    <t>Taikoma, kai priklauso nuo 41 d. d. (jeigu dirbama 5 d. d. per savaitę)  arba nuo 49 d. d. (jeigu dirbama 6 d. d. per savaitę) kasmetinės atostogos</t>
  </si>
  <si>
    <t xml:space="preserve">Papild.poilsio d. išmokų FN </t>
  </si>
  <si>
    <t>KASMETINIŲ ATOSTOGŲ IŠMOKŲ FIKSUOTŲJŲ NORMŲ NUSTATYMO TYRIMO ATASKAITOS</t>
  </si>
  <si>
    <t>3 priedas. Papildomų poilsio dienų išmokų fiksuotosios normos</t>
  </si>
  <si>
    <t>Vidutinis mėnesio darbo valandų skaičius</t>
  </si>
  <si>
    <t>Papildomų poilsio dienų išmokų fiksuotosios normos nuo tinkamų finansuoti darbo užmokesčio išlaidų, kai papildomų poilsio dienų skaičius per mėnesį yra (dienomis/valandomis):</t>
  </si>
  <si>
    <t>Bendra (5 ir 6 d.d. savaitė)</t>
  </si>
</sst>
</file>

<file path=xl/styles.xml><?xml version="1.0" encoding="utf-8"?>
<styleSheet xmlns="http://schemas.openxmlformats.org/spreadsheetml/2006/main">
  <numFmts count="1">
    <numFmt numFmtId="0" formatCode="General"/>
  </numFmts>
  <fonts count="26">
    <font>
      <sz val="9"/>
      <color indexed="8"/>
      <name val="Calibri"/>
    </font>
    <font>
      <sz val="12"/>
      <color indexed="8"/>
      <name val="Calibri"/>
    </font>
    <font>
      <sz val="14"/>
      <color indexed="8"/>
      <name val="Calibri"/>
    </font>
    <font>
      <sz val="12"/>
      <color indexed="8"/>
      <name val="Helvetica Neue"/>
    </font>
    <font>
      <u val="single"/>
      <sz val="12"/>
      <color indexed="11"/>
      <name val="Calibri"/>
    </font>
    <font>
      <sz val="10"/>
      <color indexed="8"/>
      <name val="Times New Roman"/>
    </font>
    <font>
      <sz val="15"/>
      <color indexed="8"/>
      <name val="Calibri"/>
    </font>
    <font>
      <sz val="11"/>
      <color indexed="15"/>
      <name val="Times New Roman"/>
    </font>
    <font>
      <b val="1"/>
      <sz val="12"/>
      <color indexed="8"/>
      <name val="Times New Roman"/>
    </font>
    <font>
      <sz val="12"/>
      <color indexed="8"/>
      <name val="Times New Roman"/>
    </font>
    <font>
      <b val="1"/>
      <sz val="10"/>
      <color indexed="8"/>
      <name val="Times New Roman"/>
    </font>
    <font>
      <b val="1"/>
      <sz val="10"/>
      <color indexed="8"/>
      <name val="Calibri"/>
    </font>
    <font>
      <sz val="10"/>
      <color indexed="13"/>
      <name val="Times New Roman"/>
    </font>
    <font>
      <b val="1"/>
      <sz val="10"/>
      <color indexed="8"/>
      <name val="Arial"/>
    </font>
    <font>
      <sz val="11"/>
      <color indexed="8"/>
      <name val="Helvetica Neue"/>
    </font>
    <font>
      <i val="1"/>
      <sz val="10"/>
      <color indexed="8"/>
      <name val="Times New Roman"/>
    </font>
    <font>
      <b val="1"/>
      <i val="1"/>
      <sz val="10"/>
      <color indexed="8"/>
      <name val="Times New Roman"/>
    </font>
    <font>
      <b val="1"/>
      <u val="single"/>
      <sz val="10"/>
      <color indexed="8"/>
      <name val="Times New Roman"/>
    </font>
    <font>
      <sz val="10"/>
      <color indexed="8"/>
      <name val="Arial"/>
    </font>
    <font>
      <sz val="10"/>
      <color indexed="8"/>
      <name val="Calibri"/>
    </font>
    <font>
      <b val="1"/>
      <sz val="9"/>
      <color indexed="19"/>
      <name val="Times New Roman"/>
    </font>
    <font>
      <b val="1"/>
      <sz val="9"/>
      <color indexed="8"/>
      <name val="Times New Roman"/>
    </font>
    <font>
      <sz val="11"/>
      <color indexed="8"/>
      <name val="Times New Roman"/>
    </font>
    <font>
      <sz val="9"/>
      <color indexed="8"/>
      <name val="Times New Roman"/>
    </font>
    <font>
      <b val="1"/>
      <sz val="9"/>
      <color indexed="8"/>
      <name val="Calibri"/>
    </font>
    <font>
      <b val="1"/>
      <sz val="9"/>
      <color indexed="19"/>
      <name val="Calibri"/>
    </font>
  </fonts>
  <fills count="9">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3"/>
        <bgColor auto="1"/>
      </patternFill>
    </fill>
    <fill>
      <patternFill patternType="solid">
        <fgColor indexed="16"/>
        <bgColor auto="1"/>
      </patternFill>
    </fill>
    <fill>
      <patternFill patternType="solid">
        <fgColor indexed="17"/>
        <bgColor auto="1"/>
      </patternFill>
    </fill>
    <fill>
      <patternFill patternType="solid">
        <fgColor indexed="18"/>
        <bgColor auto="1"/>
      </patternFill>
    </fill>
    <fill>
      <patternFill patternType="solid">
        <fgColor indexed="20"/>
        <bgColor auto="1"/>
      </patternFill>
    </fill>
  </fills>
  <borders count="33">
    <border>
      <left/>
      <right/>
      <top/>
      <bottom/>
      <diagonal/>
    </border>
    <border>
      <left>
        <color indexed="12"/>
      </left>
      <right>
        <color indexed="12"/>
      </right>
      <top>
        <color indexed="12"/>
      </top>
      <bottom>
        <color indexed="12"/>
      </bottom>
      <diagonal/>
    </border>
    <border>
      <left/>
      <right/>
      <top style="thin">
        <color indexed="14"/>
      </top>
      <bottom/>
      <diagonal/>
    </border>
    <border>
      <left/>
      <right/>
      <top/>
      <bottom/>
      <diagonal/>
    </border>
    <border>
      <left/>
      <right/>
      <top/>
      <bottom style="thin">
        <color indexed="8"/>
      </bottom>
      <diagonal/>
    </border>
    <border>
      <left/>
      <right/>
      <top style="thin">
        <color indexed="8"/>
      </top>
      <bottom/>
      <diagonal/>
    </border>
    <border>
      <left/>
      <right style="thin">
        <color indexed="8"/>
      </right>
      <top/>
      <bottom/>
      <diagonal/>
    </border>
    <border>
      <left style="thin">
        <color indexed="8"/>
      </left>
      <right style="thin">
        <color indexed="8"/>
      </right>
      <top style="thin">
        <color indexed="8"/>
      </top>
      <bottom style="thin">
        <color indexed="8"/>
      </bottom>
      <diagonal/>
    </border>
    <border>
      <left style="thin">
        <color indexed="8"/>
      </left>
      <right/>
      <top/>
      <bottom/>
      <diagonal/>
    </border>
    <border>
      <left/>
      <right/>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top/>
      <bottom/>
      <diagonal/>
    </border>
    <border>
      <left/>
      <right/>
      <top style="medium">
        <color indexed="8"/>
      </top>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style="thin">
        <color indexed="14"/>
      </right>
      <top/>
      <bottom/>
      <diagonal/>
    </border>
    <border>
      <left style="thin">
        <color indexed="14"/>
      </left>
      <right/>
      <top/>
      <bottom/>
      <diagonal/>
    </border>
    <border>
      <left style="thin">
        <color indexed="14"/>
      </left>
      <right style="thin">
        <color indexed="14"/>
      </right>
      <top style="thin">
        <color indexed="14"/>
      </top>
      <bottom style="thin">
        <color indexed="14"/>
      </bottom>
      <diagonal/>
    </border>
    <border>
      <left style="thin">
        <color indexed="14"/>
      </left>
      <right style="thin">
        <color indexed="14"/>
      </right>
      <top style="thin">
        <color indexed="14"/>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top/>
      <bottom style="thin">
        <color indexed="8"/>
      </bottom>
      <diagonal/>
    </border>
    <border>
      <left/>
      <right style="thin">
        <color indexed="8"/>
      </right>
      <top/>
      <bottom style="thin">
        <color indexed="8"/>
      </bottom>
      <diagonal/>
    </border>
    <border>
      <left style="thin">
        <color indexed="8"/>
      </left>
      <right style="thin">
        <color indexed="14"/>
      </right>
      <top style="thin">
        <color indexed="8"/>
      </top>
      <bottom style="thin">
        <color indexed="8"/>
      </bottom>
      <diagonal/>
    </border>
    <border>
      <left style="thin">
        <color indexed="14"/>
      </left>
      <right style="thin">
        <color indexed="8"/>
      </right>
      <top style="thin">
        <color indexed="8"/>
      </top>
      <bottom style="thin">
        <color indexed="8"/>
      </bottom>
      <diagonal/>
    </border>
    <border>
      <left style="thin">
        <color indexed="14"/>
      </left>
      <right style="thin">
        <color indexed="14"/>
      </right>
      <top style="thin">
        <color indexed="8"/>
      </top>
      <bottom style="thin">
        <color indexed="14"/>
      </bottom>
      <diagonal/>
    </border>
    <border>
      <left style="thin">
        <color indexed="8"/>
      </left>
      <right style="thin">
        <color indexed="14"/>
      </right>
      <top style="thin">
        <color indexed="14"/>
      </top>
      <bottom style="thin">
        <color indexed="14"/>
      </bottom>
      <diagonal/>
    </border>
  </borders>
  <cellStyleXfs count="1">
    <xf numFmtId="0" fontId="0" applyNumberFormat="0" applyFont="1" applyFill="0" applyBorder="0" applyAlignment="1" applyProtection="0">
      <alignment vertical="bottom"/>
    </xf>
  </cellStyleXfs>
  <cellXfs count="168">
    <xf numFmtId="0" fontId="0" applyNumberFormat="0" applyFont="1" applyFill="0" applyBorder="0" applyAlignment="1" applyProtection="0">
      <alignment vertical="bottom"/>
    </xf>
    <xf numFmtId="0" fontId="1" applyNumberFormat="0" applyFont="1" applyFill="0" applyBorder="0" applyAlignment="1" applyProtection="0">
      <alignment horizontal="left" vertical="bottom" wrapText="1"/>
    </xf>
    <xf numFmtId="0" fontId="2" applyNumberFormat="0" applyFont="1" applyFill="0" applyBorder="0" applyAlignment="1" applyProtection="0">
      <alignment horizontal="left" vertical="bottom"/>
    </xf>
    <xf numFmtId="0" fontId="1" fillId="2" applyNumberFormat="0" applyFont="1" applyFill="1" applyBorder="0" applyAlignment="1" applyProtection="0">
      <alignment horizontal="left" vertical="bottom"/>
    </xf>
    <xf numFmtId="0" fontId="1" fillId="3" applyNumberFormat="0" applyFont="1" applyFill="1" applyBorder="0" applyAlignment="1" applyProtection="0">
      <alignment horizontal="left" vertical="bottom"/>
    </xf>
    <xf numFmtId="0" fontId="4" fillId="3" applyNumberFormat="0" applyFont="1" applyFill="1" applyBorder="0" applyAlignment="1" applyProtection="0">
      <alignment horizontal="left" vertical="bottom"/>
    </xf>
    <xf numFmtId="0" fontId="0" applyNumberFormat="1" applyFont="1" applyFill="0" applyBorder="0" applyAlignment="1" applyProtection="0">
      <alignment vertical="bottom"/>
    </xf>
    <xf numFmtId="0" fontId="5" fillId="4" borderId="1" applyNumberFormat="1" applyFont="1" applyFill="1" applyBorder="1" applyAlignment="1" applyProtection="0">
      <alignment vertical="bottom"/>
    </xf>
    <xf numFmtId="0" fontId="0" borderId="1" applyNumberFormat="1" applyFont="1" applyFill="0" applyBorder="1" applyAlignment="1" applyProtection="0">
      <alignment vertical="bottom"/>
    </xf>
    <xf numFmtId="10" fontId="0" fillId="4" borderId="2" applyNumberFormat="1" applyFont="1" applyFill="1" applyBorder="1" applyAlignment="1" applyProtection="0">
      <alignment vertical="bottom"/>
    </xf>
    <xf numFmtId="0" fontId="7" fillId="4" borderId="2" applyNumberFormat="0" applyFont="1" applyFill="1" applyBorder="1" applyAlignment="1" applyProtection="0">
      <alignment horizontal="right" vertical="top" wrapText="1"/>
    </xf>
    <xf numFmtId="49" fontId="8" fillId="4" borderId="3" applyNumberFormat="1" applyFont="1" applyFill="1" applyBorder="1" applyAlignment="1" applyProtection="0">
      <alignment horizontal="center" vertical="bottom" wrapText="1"/>
    </xf>
    <xf numFmtId="0" fontId="8" fillId="4" borderId="3" applyNumberFormat="0" applyFont="1" applyFill="1" applyBorder="1" applyAlignment="1" applyProtection="0">
      <alignment horizontal="center" vertical="bottom" wrapText="1"/>
    </xf>
    <xf numFmtId="0" fontId="8" fillId="4" borderId="3" applyNumberFormat="0" applyFont="1" applyFill="1" applyBorder="1" applyAlignment="1" applyProtection="0">
      <alignment horizontal="left" vertical="bottom"/>
    </xf>
    <xf numFmtId="0" fontId="9" fillId="4" borderId="3" applyNumberFormat="0" applyFont="1" applyFill="1" applyBorder="1" applyAlignment="1" applyProtection="0">
      <alignment horizontal="left" vertical="bottom"/>
    </xf>
    <xf numFmtId="0" fontId="8" fillId="4" borderId="4" applyNumberFormat="0" applyFont="1" applyFill="1" applyBorder="1" applyAlignment="1" applyProtection="0">
      <alignment horizontal="center" vertical="bottom"/>
    </xf>
    <xf numFmtId="49" fontId="8" fillId="4" borderId="4" applyNumberFormat="1" applyFont="1" applyFill="1" applyBorder="1" applyAlignment="1" applyProtection="0">
      <alignment horizontal="left" vertical="bottom"/>
    </xf>
    <xf numFmtId="0" fontId="8" fillId="4" borderId="4" applyNumberFormat="0" applyFont="1" applyFill="1" applyBorder="1" applyAlignment="1" applyProtection="0">
      <alignment horizontal="right" vertical="bottom"/>
    </xf>
    <xf numFmtId="0" fontId="10" fillId="4" borderId="4" applyNumberFormat="0" applyFont="1" applyFill="1" applyBorder="1" applyAlignment="1" applyProtection="0">
      <alignment horizontal="right" vertical="bottom"/>
    </xf>
    <xf numFmtId="0" fontId="5" fillId="4" borderId="3" applyNumberFormat="0" applyFont="1" applyFill="1" applyBorder="1" applyAlignment="1" applyProtection="0">
      <alignment horizontal="left" vertical="bottom"/>
    </xf>
    <xf numFmtId="0" fontId="8" fillId="4" borderId="4" applyNumberFormat="0" applyFont="1" applyFill="1" applyBorder="1" applyAlignment="1" applyProtection="0">
      <alignment horizontal="left" vertical="bottom"/>
    </xf>
    <xf numFmtId="0" fontId="8" fillId="4" borderId="5" applyNumberFormat="0" applyFont="1" applyFill="1" applyBorder="1" applyAlignment="1" applyProtection="0">
      <alignment horizontal="left" vertical="bottom"/>
    </xf>
    <xf numFmtId="0" fontId="5" fillId="4" borderId="6" applyNumberFormat="0" applyFont="1" applyFill="1" applyBorder="1" applyAlignment="1" applyProtection="0">
      <alignment horizontal="left" vertical="bottom"/>
    </xf>
    <xf numFmtId="49" fontId="10" fillId="4" borderId="7" applyNumberFormat="1" applyFont="1" applyFill="1" applyBorder="1" applyAlignment="1" applyProtection="0">
      <alignment horizontal="left" vertical="top"/>
    </xf>
    <xf numFmtId="49" fontId="10" fillId="4" borderId="7" applyNumberFormat="1" applyFont="1" applyFill="1" applyBorder="1" applyAlignment="1" applyProtection="0">
      <alignment horizontal="left" vertical="top" wrapText="1"/>
    </xf>
    <xf numFmtId="0" fontId="5" fillId="4" borderId="8" applyNumberFormat="0" applyFont="1" applyFill="1" applyBorder="1" applyAlignment="1" applyProtection="0">
      <alignment horizontal="left" vertical="bottom"/>
    </xf>
    <xf numFmtId="49" fontId="9" fillId="4" borderId="3" applyNumberFormat="1" applyFont="1" applyFill="1" applyBorder="1" applyAlignment="1" applyProtection="0">
      <alignment horizontal="right" vertical="bottom"/>
    </xf>
    <xf numFmtId="0" fontId="9" fillId="4" borderId="4" applyNumberFormat="0" applyFont="1" applyFill="1" applyBorder="1" applyAlignment="1" applyProtection="0">
      <alignment horizontal="center" vertical="bottom"/>
    </xf>
    <xf numFmtId="0" fontId="9" fillId="4" borderId="3" applyNumberFormat="0" applyFont="1" applyFill="1" applyBorder="1" applyAlignment="1" applyProtection="0">
      <alignment horizontal="left" vertical="center"/>
    </xf>
    <xf numFmtId="49" fontId="11" fillId="4" borderId="7" applyNumberFormat="1" applyFont="1" applyFill="1" applyBorder="1" applyAlignment="1" applyProtection="0">
      <alignment horizontal="left" vertical="bottom"/>
    </xf>
    <xf numFmtId="2" fontId="10" fillId="4" borderId="7" applyNumberFormat="1" applyFont="1" applyFill="1" applyBorder="1" applyAlignment="1" applyProtection="0">
      <alignment horizontal="right" vertical="bottom"/>
    </xf>
    <xf numFmtId="10" fontId="12" fillId="4" borderId="8" applyNumberFormat="1" applyFont="1" applyFill="1" applyBorder="1" applyAlignment="1" applyProtection="0">
      <alignment horizontal="left" vertical="bottom"/>
    </xf>
    <xf numFmtId="0" fontId="9" fillId="4" borderId="3" applyNumberFormat="0" applyFont="1" applyFill="1" applyBorder="1" applyAlignment="1" applyProtection="0">
      <alignment vertical="bottom"/>
    </xf>
    <xf numFmtId="0" fontId="9" fillId="4" borderId="5" applyNumberFormat="0" applyFont="1" applyFill="1" applyBorder="1" applyAlignment="1" applyProtection="0">
      <alignment vertical="bottom"/>
    </xf>
    <xf numFmtId="49" fontId="11" fillId="4" borderId="7" applyNumberFormat="1" applyFont="1" applyFill="1" applyBorder="1" applyAlignment="1" applyProtection="0">
      <alignment vertical="bottom"/>
    </xf>
    <xf numFmtId="10" fontId="12" fillId="4" borderId="8" applyNumberFormat="1" applyFont="1" applyFill="1" applyBorder="1" applyAlignment="1" applyProtection="0">
      <alignment vertical="bottom"/>
    </xf>
    <xf numFmtId="49" fontId="10" fillId="4" borderId="9" applyNumberFormat="1" applyFont="1" applyFill="1" applyBorder="1" applyAlignment="1" applyProtection="0">
      <alignment horizontal="left" vertical="bottom"/>
    </xf>
    <xf numFmtId="0" fontId="10" fillId="4" borderId="9" applyNumberFormat="0" applyFont="1" applyFill="1" applyBorder="1" applyAlignment="1" applyProtection="0">
      <alignment horizontal="left" vertical="bottom"/>
    </xf>
    <xf numFmtId="0" fontId="10" fillId="4" borderId="3" applyNumberFormat="0" applyFont="1" applyFill="1" applyBorder="1" applyAlignment="1" applyProtection="0">
      <alignment horizontal="left" vertical="bottom"/>
    </xf>
    <xf numFmtId="49" fontId="10" fillId="4" borderId="10" applyNumberFormat="1" applyFont="1" applyFill="1" applyBorder="1" applyAlignment="1" applyProtection="0">
      <alignment horizontal="left" vertical="top" wrapText="1"/>
    </xf>
    <xf numFmtId="0" fontId="10" fillId="4" borderId="11" applyNumberFormat="0" applyFont="1" applyFill="1" applyBorder="1" applyAlignment="1" applyProtection="0">
      <alignment horizontal="left" vertical="top" wrapText="1"/>
    </xf>
    <xf numFmtId="0" fontId="10" fillId="4" borderId="12" applyNumberFormat="0" applyFont="1" applyFill="1" applyBorder="1" applyAlignment="1" applyProtection="0">
      <alignment horizontal="left" vertical="top" wrapText="1"/>
    </xf>
    <xf numFmtId="49" fontId="10" fillId="4" borderId="10" applyNumberFormat="1" applyFont="1" applyFill="1" applyBorder="1" applyAlignment="1" applyProtection="0">
      <alignment horizontal="center" vertical="top" wrapText="1"/>
    </xf>
    <xf numFmtId="0" fontId="10" fillId="4" borderId="11" applyNumberFormat="0" applyFont="1" applyFill="1" applyBorder="1" applyAlignment="1" applyProtection="0">
      <alignment horizontal="center" vertical="top" wrapText="1"/>
    </xf>
    <xf numFmtId="0" fontId="10" fillId="4" borderId="12" applyNumberFormat="0" applyFont="1" applyFill="1" applyBorder="1" applyAlignment="1" applyProtection="0">
      <alignment horizontal="center" vertical="top" wrapText="1"/>
    </xf>
    <xf numFmtId="0" fontId="10" fillId="4" borderId="13" applyNumberFormat="0" applyFont="1" applyFill="1" applyBorder="1" applyAlignment="1" applyProtection="0">
      <alignment horizontal="center" vertical="top" wrapText="1"/>
    </xf>
    <xf numFmtId="0" fontId="10" fillId="4" borderId="3" applyNumberFormat="0" applyFont="1" applyFill="1" applyBorder="1" applyAlignment="1" applyProtection="0">
      <alignment vertical="top" wrapText="1"/>
    </xf>
    <xf numFmtId="0" fontId="5" fillId="4" borderId="3" applyNumberFormat="0" applyFont="1" applyFill="1" applyBorder="1" applyAlignment="1" applyProtection="0">
      <alignment horizontal="center" vertical="top" wrapText="1"/>
    </xf>
    <xf numFmtId="49" fontId="13" fillId="4" borderId="10" applyNumberFormat="1" applyFont="1" applyFill="1" applyBorder="1" applyAlignment="1" applyProtection="0">
      <alignment horizontal="center" vertical="top" wrapText="1"/>
    </xf>
    <xf numFmtId="0" fontId="13" fillId="4" borderId="11" applyNumberFormat="0" applyFont="1" applyFill="1" applyBorder="1" applyAlignment="1" applyProtection="0">
      <alignment horizontal="center" vertical="top" wrapText="1"/>
    </xf>
    <xf numFmtId="0" fontId="13" fillId="4" borderId="12" applyNumberFormat="0" applyFont="1" applyFill="1" applyBorder="1" applyAlignment="1" applyProtection="0">
      <alignment horizontal="center" vertical="top" wrapText="1"/>
    </xf>
    <xf numFmtId="0" fontId="5" fillId="4" borderId="14" applyNumberFormat="0" applyFont="1" applyFill="1" applyBorder="1" applyAlignment="1" applyProtection="0">
      <alignment horizontal="center" vertical="center" wrapText="1"/>
    </xf>
    <xf numFmtId="0" fontId="5" fillId="4" borderId="3" applyNumberFormat="0" applyFont="1" applyFill="1" applyBorder="1" applyAlignment="1" applyProtection="0">
      <alignment horizontal="center" vertical="center" wrapText="1"/>
    </xf>
    <xf numFmtId="49" fontId="10" fillId="4" borderId="3" applyNumberFormat="1" applyFont="1" applyFill="1" applyBorder="1" applyAlignment="1" applyProtection="0">
      <alignment horizontal="left" vertical="bottom"/>
    </xf>
    <xf numFmtId="10" fontId="5" fillId="4" borderId="4" applyNumberFormat="1" applyFont="1" applyFill="1" applyBorder="1" applyAlignment="1" applyProtection="0">
      <alignment horizontal="center" vertical="bottom"/>
    </xf>
    <xf numFmtId="49" fontId="10" fillId="5" borderId="15" applyNumberFormat="1" applyFont="1" applyFill="1" applyBorder="1" applyAlignment="1" applyProtection="0">
      <alignment horizontal="center" vertical="center" wrapText="1"/>
    </xf>
    <xf numFmtId="49" fontId="10" fillId="5" borderId="16" applyNumberFormat="1" applyFont="1" applyFill="1" applyBorder="1" applyAlignment="1" applyProtection="0">
      <alignment horizontal="center" vertical="bottom"/>
    </xf>
    <xf numFmtId="0" fontId="10" fillId="5" borderId="17" applyNumberFormat="0" applyFont="1" applyFill="1" applyBorder="1" applyAlignment="1" applyProtection="0">
      <alignment horizontal="center" vertical="bottom"/>
    </xf>
    <xf numFmtId="0" fontId="10" fillId="5" borderId="18" applyNumberFormat="0" applyFont="1" applyFill="1" applyBorder="1" applyAlignment="1" applyProtection="0">
      <alignment horizontal="center" vertical="bottom"/>
    </xf>
    <xf numFmtId="0" fontId="10" fillId="5" borderId="19" applyNumberFormat="0" applyFont="1" applyFill="1" applyBorder="1" applyAlignment="1" applyProtection="0">
      <alignment horizontal="center" vertical="center" wrapText="1"/>
    </xf>
    <xf numFmtId="0" fontId="10" fillId="5" borderId="20" applyNumberFormat="0" applyFont="1" applyFill="1" applyBorder="1" applyAlignment="1" applyProtection="0">
      <alignment horizontal="center" vertical="center" wrapText="1"/>
    </xf>
    <xf numFmtId="0" fontId="10" fillId="5" borderId="7" applyNumberFormat="1" applyFont="1" applyFill="1" applyBorder="1" applyAlignment="1" applyProtection="0">
      <alignment horizontal="center" vertical="center"/>
    </xf>
    <xf numFmtId="49" fontId="10" fillId="5" borderId="7" applyNumberFormat="1" applyFont="1" applyFill="1" applyBorder="1" applyAlignment="1" applyProtection="0">
      <alignment horizontal="center" vertical="center" wrapText="1"/>
    </xf>
    <xf numFmtId="0" fontId="10" fillId="5" borderId="7" applyNumberFormat="1" applyFont="1" applyFill="1" applyBorder="1" applyAlignment="1" applyProtection="0">
      <alignment horizontal="center" vertical="center" wrapText="1"/>
    </xf>
    <xf numFmtId="0" fontId="5" fillId="6" borderId="7" applyNumberFormat="1" applyFont="1" applyFill="1" applyBorder="1" applyAlignment="1" applyProtection="0">
      <alignment horizontal="center" vertical="center"/>
    </xf>
    <xf numFmtId="0" fontId="5" fillId="4" borderId="7" applyNumberFormat="0" applyFont="1" applyFill="1" applyBorder="1" applyAlignment="1" applyProtection="0">
      <alignment horizontal="left" vertical="bottom"/>
    </xf>
    <xf numFmtId="49" fontId="5" fillId="4" borderId="7" applyNumberFormat="1" applyFont="1" applyFill="1" applyBorder="1" applyAlignment="1" applyProtection="0">
      <alignment horizontal="left" vertical="bottom"/>
    </xf>
    <xf numFmtId="0" fontId="0" fillId="4" borderId="7" applyNumberFormat="0" applyFont="1" applyFill="1" applyBorder="1" applyAlignment="1" applyProtection="0">
      <alignment vertical="center"/>
    </xf>
    <xf numFmtId="10" fontId="5" fillId="4" borderId="7" applyNumberFormat="1" applyFont="1" applyFill="1" applyBorder="1" applyAlignment="1" applyProtection="0">
      <alignment horizontal="center" vertical="center"/>
    </xf>
    <xf numFmtId="0" fontId="5" fillId="4" borderId="7" applyNumberFormat="0" applyFont="1" applyFill="1" applyBorder="1" applyAlignment="1" applyProtection="0">
      <alignment horizontal="center" vertical="center"/>
    </xf>
    <xf numFmtId="0" fontId="5" fillId="4" borderId="7" applyNumberFormat="0" applyFont="1" applyFill="1" applyBorder="1" applyAlignment="1" applyProtection="0">
      <alignment horizontal="center" vertical="bottom"/>
    </xf>
    <xf numFmtId="4" fontId="5" fillId="4" borderId="7" applyNumberFormat="1" applyFont="1" applyFill="1" applyBorder="1" applyAlignment="1" applyProtection="0">
      <alignment horizontal="center" vertical="center"/>
    </xf>
    <xf numFmtId="0" fontId="10" fillId="5" borderId="7" applyNumberFormat="0" applyFont="1" applyFill="1" applyBorder="1" applyAlignment="1" applyProtection="0">
      <alignment horizontal="center" vertical="center"/>
    </xf>
    <xf numFmtId="4" fontId="10" fillId="5" borderId="7" applyNumberFormat="1" applyFont="1" applyFill="1" applyBorder="1" applyAlignment="1" applyProtection="0">
      <alignment horizontal="center" vertical="center"/>
    </xf>
    <xf numFmtId="0" fontId="0" fillId="4" borderId="3" applyNumberFormat="0" applyFont="1" applyFill="1" applyBorder="1" applyAlignment="1" applyProtection="0">
      <alignment vertical="bottom"/>
    </xf>
    <xf numFmtId="0" fontId="5" fillId="6" borderId="7" applyNumberFormat="0" applyFont="1" applyFill="1" applyBorder="1" applyAlignment="1" applyProtection="0">
      <alignment horizontal="center" vertical="center"/>
    </xf>
    <xf numFmtId="0" fontId="5" fillId="4" borderId="7" applyNumberFormat="0" applyFont="1" applyFill="1" applyBorder="1" applyAlignment="1" applyProtection="0">
      <alignment horizontal="left" vertical="center" wrapText="1"/>
    </xf>
    <xf numFmtId="49" fontId="5" fillId="4" borderId="7" applyNumberFormat="1" applyFont="1" applyFill="1" applyBorder="1" applyAlignment="1" applyProtection="0">
      <alignment horizontal="center" vertical="center"/>
    </xf>
    <xf numFmtId="49" fontId="10" fillId="7" borderId="16" applyNumberFormat="1" applyFont="1" applyFill="1" applyBorder="1" applyAlignment="1" applyProtection="0">
      <alignment horizontal="right" vertical="bottom"/>
    </xf>
    <xf numFmtId="0" fontId="10" fillId="7" borderId="17" applyNumberFormat="0" applyFont="1" applyFill="1" applyBorder="1" applyAlignment="1" applyProtection="0">
      <alignment horizontal="right" vertical="bottom"/>
    </xf>
    <xf numFmtId="0" fontId="10" fillId="7" borderId="18" applyNumberFormat="0" applyFont="1" applyFill="1" applyBorder="1" applyAlignment="1" applyProtection="0">
      <alignment horizontal="right" vertical="bottom"/>
    </xf>
    <xf numFmtId="0" fontId="10" fillId="7" borderId="7" applyNumberFormat="0" applyFont="1" applyFill="1" applyBorder="1" applyAlignment="1" applyProtection="0">
      <alignment horizontal="right" vertical="bottom"/>
    </xf>
    <xf numFmtId="4" fontId="10" fillId="7" borderId="7" applyNumberFormat="1" applyFont="1" applyFill="1" applyBorder="1" applyAlignment="1" applyProtection="0">
      <alignment horizontal="center" vertical="bottom"/>
    </xf>
    <xf numFmtId="0" fontId="10" fillId="4" borderId="5" applyNumberFormat="0" applyFont="1" applyFill="1" applyBorder="1" applyAlignment="1" applyProtection="0">
      <alignment horizontal="center" vertical="bottom"/>
    </xf>
    <xf numFmtId="0" fontId="10" fillId="4" borderId="5" applyNumberFormat="0" applyFont="1" applyFill="1" applyBorder="1" applyAlignment="1" applyProtection="0">
      <alignment vertical="bottom"/>
    </xf>
    <xf numFmtId="2" fontId="10" fillId="4" borderId="5" applyNumberFormat="1" applyFont="1" applyFill="1" applyBorder="1" applyAlignment="1" applyProtection="0">
      <alignment horizontal="center" vertical="bottom"/>
    </xf>
    <xf numFmtId="0" fontId="18" fillId="4" borderId="1" applyNumberFormat="1" applyFont="1" applyFill="1" applyBorder="1" applyAlignment="1" applyProtection="0">
      <alignment vertical="bottom"/>
    </xf>
    <xf numFmtId="49" fontId="5" fillId="4" borderId="3" applyNumberFormat="1" applyFont="1" applyFill="1" applyBorder="1" applyAlignment="1" applyProtection="0">
      <alignment horizontal="left" vertical="center"/>
    </xf>
    <xf numFmtId="0" fontId="5" fillId="4" borderId="3" applyNumberFormat="0" applyFont="1" applyFill="1" applyBorder="1" applyAlignment="1" applyProtection="0">
      <alignment horizontal="left" vertical="center"/>
    </xf>
    <xf numFmtId="0" fontId="5" fillId="4" borderId="3" applyNumberFormat="0" applyFont="1" applyFill="1" applyBorder="1" applyAlignment="1" applyProtection="0">
      <alignment vertical="bottom"/>
    </xf>
    <xf numFmtId="2" fontId="5" fillId="4" borderId="3" applyNumberFormat="1" applyFont="1" applyFill="1" applyBorder="1" applyAlignment="1" applyProtection="0">
      <alignment horizontal="center" vertical="bottom"/>
    </xf>
    <xf numFmtId="0" fontId="5" fillId="4" borderId="3" applyNumberFormat="0" applyFont="1" applyFill="1" applyBorder="1" applyAlignment="1" applyProtection="0">
      <alignment horizontal="center" vertical="bottom"/>
    </xf>
    <xf numFmtId="49" fontId="0" fillId="4" borderId="3" applyNumberFormat="1" applyFont="1" applyFill="1" applyBorder="1" applyAlignment="1" applyProtection="0">
      <alignment vertical="top"/>
    </xf>
    <xf numFmtId="0" fontId="0" fillId="4" borderId="3" applyNumberFormat="0" applyFont="1" applyFill="1" applyBorder="1" applyAlignment="1" applyProtection="0">
      <alignment vertical="top"/>
    </xf>
    <xf numFmtId="0" fontId="19" fillId="4" borderId="1" applyNumberFormat="1" applyFont="1" applyFill="1" applyBorder="1" applyAlignment="1" applyProtection="0">
      <alignment vertical="bottom"/>
    </xf>
    <xf numFmtId="49" fontId="5" fillId="4" borderId="3" applyNumberFormat="1" applyFont="1" applyFill="1" applyBorder="1" applyAlignment="1" applyProtection="0">
      <alignment vertical="top"/>
    </xf>
    <xf numFmtId="0" fontId="5" fillId="4" borderId="3" applyNumberFormat="0" applyFont="1" applyFill="1" applyBorder="1" applyAlignment="1" applyProtection="0">
      <alignment vertical="top"/>
    </xf>
    <xf numFmtId="0" fontId="5" fillId="4" borderId="3" applyNumberFormat="0" applyFont="1" applyFill="1" applyBorder="1" applyAlignment="1" applyProtection="0">
      <alignment horizontal="left" vertical="top" wrapText="1"/>
    </xf>
    <xf numFmtId="0" fontId="5" fillId="4" borderId="21" applyNumberFormat="0" applyFont="1" applyFill="1" applyBorder="1" applyAlignment="1" applyProtection="0">
      <alignment vertical="bottom"/>
    </xf>
    <xf numFmtId="49" fontId="5" fillId="4" borderId="3" applyNumberFormat="1" applyFont="1" applyFill="1" applyBorder="1" applyAlignment="1" applyProtection="0">
      <alignment horizontal="left" vertical="top" wrapText="1"/>
    </xf>
    <xf numFmtId="0" fontId="20" fillId="4" borderId="3" applyNumberFormat="0" applyFont="1" applyFill="1" applyBorder="1" applyAlignment="1" applyProtection="0">
      <alignment horizontal="left" vertical="bottom"/>
    </xf>
    <xf numFmtId="0" fontId="21" fillId="4" borderId="3" applyNumberFormat="0" applyFont="1" applyFill="1" applyBorder="1" applyAlignment="1" applyProtection="0">
      <alignment horizontal="center" vertical="bottom"/>
    </xf>
    <xf numFmtId="0" fontId="21" fillId="4" borderId="3" applyNumberFormat="0" applyFont="1" applyFill="1" applyBorder="1" applyAlignment="1" applyProtection="0">
      <alignment vertical="bottom"/>
    </xf>
    <xf numFmtId="2" fontId="21" fillId="4" borderId="3" applyNumberFormat="1" applyFont="1" applyFill="1" applyBorder="1" applyAlignment="1" applyProtection="0">
      <alignment horizontal="center" vertical="bottom"/>
    </xf>
    <xf numFmtId="0" fontId="5" fillId="4" borderId="22" applyNumberFormat="0" applyFont="1" applyFill="1" applyBorder="1" applyAlignment="1" applyProtection="0">
      <alignment horizontal="left" vertical="top" wrapText="1"/>
    </xf>
    <xf numFmtId="0" fontId="18" fillId="4" borderId="4" applyNumberFormat="0" applyFont="1" applyFill="1" applyBorder="1" applyAlignment="1" applyProtection="0">
      <alignment vertical="bottom"/>
    </xf>
    <xf numFmtId="0" fontId="22" fillId="4" borderId="3" applyNumberFormat="0" applyFont="1" applyFill="1" applyBorder="1" applyAlignment="1" applyProtection="0">
      <alignment vertical="top" wrapText="1"/>
    </xf>
    <xf numFmtId="49" fontId="23" fillId="4" borderId="5" applyNumberFormat="1" applyFont="1" applyFill="1" applyBorder="1" applyAlignment="1" applyProtection="0">
      <alignment horizontal="center" vertical="bottom" wrapText="1"/>
    </xf>
    <xf numFmtId="0" fontId="23" fillId="4" borderId="5" applyNumberFormat="0" applyFont="1" applyFill="1" applyBorder="1" applyAlignment="1" applyProtection="0">
      <alignment horizontal="center" vertical="bottom" wrapText="1"/>
    </xf>
    <xf numFmtId="0" fontId="0" fillId="4" borderId="3" applyNumberFormat="0" applyFont="1" applyFill="1" applyBorder="1" applyAlignment="1" applyProtection="0">
      <alignment vertical="bottom" wrapText="1"/>
    </xf>
    <xf numFmtId="49" fontId="0" fillId="4" borderId="3" applyNumberFormat="1" applyFont="1" applyFill="1" applyBorder="1" applyAlignment="1" applyProtection="0">
      <alignment vertical="bottom"/>
    </xf>
    <xf numFmtId="0" fontId="0" applyNumberFormat="1" applyFont="1" applyFill="0" applyBorder="0" applyAlignment="1" applyProtection="0">
      <alignment vertical="bottom"/>
    </xf>
    <xf numFmtId="0" fontId="8" fillId="4" borderId="3" applyNumberFormat="0" applyFont="1" applyFill="1" applyBorder="1" applyAlignment="1" applyProtection="0">
      <alignment horizontal="center" vertical="bottom"/>
    </xf>
    <xf numFmtId="0" fontId="9" fillId="4" borderId="3" applyNumberFormat="0" applyFont="1" applyFill="1" applyBorder="1" applyAlignment="1" applyProtection="0">
      <alignment horizontal="center" vertical="bottom"/>
    </xf>
    <xf numFmtId="0" fontId="8" fillId="4" borderId="4" applyNumberFormat="1" applyFont="1" applyFill="1" applyBorder="1" applyAlignment="1" applyProtection="0">
      <alignment horizontal="center" vertical="bottom"/>
    </xf>
    <xf numFmtId="0" fontId="10" fillId="4" borderId="4" applyNumberFormat="1" applyFont="1" applyFill="1" applyBorder="1" applyAlignment="1" applyProtection="0">
      <alignment horizontal="left" vertical="bottom"/>
    </xf>
    <xf numFmtId="49" fontId="9" fillId="4" borderId="3" applyNumberFormat="1" applyFont="1" applyFill="1" applyBorder="1" applyAlignment="1" applyProtection="0">
      <alignment horizontal="left" vertical="bottom"/>
    </xf>
    <xf numFmtId="0" fontId="9" fillId="4" borderId="4" applyNumberFormat="1" applyFont="1" applyFill="1" applyBorder="1" applyAlignment="1" applyProtection="0">
      <alignment horizontal="center" vertical="bottom"/>
    </xf>
    <xf numFmtId="0" fontId="10" fillId="4" borderId="10" applyNumberFormat="0" applyFont="1" applyFill="1" applyBorder="1" applyAlignment="1" applyProtection="0">
      <alignment horizontal="center" vertical="top" wrapText="1"/>
    </xf>
    <xf numFmtId="2" fontId="10" fillId="4" borderId="7" applyNumberFormat="1" applyFont="1" applyFill="1" applyBorder="1" applyAlignment="1" applyProtection="0">
      <alignment vertical="bottom"/>
    </xf>
    <xf numFmtId="49" fontId="0" fillId="4" borderId="7" applyNumberFormat="1" applyFont="1" applyFill="1" applyBorder="1" applyAlignment="1" applyProtection="0">
      <alignment vertical="center"/>
    </xf>
    <xf numFmtId="0" fontId="5" fillId="4" borderId="7" applyNumberFormat="1" applyFont="1" applyFill="1" applyBorder="1" applyAlignment="1" applyProtection="0">
      <alignment horizontal="center" vertical="center"/>
    </xf>
    <xf numFmtId="49" fontId="5" fillId="4" borderId="7" applyNumberFormat="1" applyFont="1" applyFill="1" applyBorder="1" applyAlignment="1" applyProtection="0">
      <alignment horizontal="center" vertical="bottom"/>
    </xf>
    <xf numFmtId="4" fontId="5" fillId="4" borderId="7" applyNumberFormat="1" applyFont="1" applyFill="1" applyBorder="1" applyAlignment="1" applyProtection="0">
      <alignment horizontal="left" vertical="center"/>
    </xf>
    <xf numFmtId="3" fontId="5" fillId="4" borderId="7" applyNumberFormat="1" applyFont="1" applyFill="1" applyBorder="1" applyAlignment="1" applyProtection="0">
      <alignment horizontal="center" vertical="center"/>
    </xf>
    <xf numFmtId="2" fontId="5" fillId="4" borderId="7" applyNumberFormat="1" applyFont="1" applyFill="1" applyBorder="1" applyAlignment="1" applyProtection="0">
      <alignment horizontal="center" vertical="center"/>
    </xf>
    <xf numFmtId="0" fontId="0" applyNumberFormat="1" applyFont="1" applyFill="0" applyBorder="0" applyAlignment="1" applyProtection="0">
      <alignment vertical="bottom"/>
    </xf>
    <xf numFmtId="0" fontId="0" borderId="23" applyNumberFormat="0" applyFont="1" applyFill="0" applyBorder="1" applyAlignment="1" applyProtection="0">
      <alignment vertical="bottom"/>
    </xf>
    <xf numFmtId="49" fontId="24" borderId="23" applyNumberFormat="1" applyFont="1" applyFill="0" applyBorder="1" applyAlignment="1" applyProtection="0">
      <alignment vertical="bottom"/>
    </xf>
    <xf numFmtId="0" fontId="24" borderId="23" applyNumberFormat="0" applyFont="1" applyFill="0" applyBorder="1" applyAlignment="1" applyProtection="0">
      <alignment vertical="bottom"/>
    </xf>
    <xf numFmtId="49" fontId="24" borderId="24" applyNumberFormat="1" applyFont="1" applyFill="0" applyBorder="1" applyAlignment="1" applyProtection="0">
      <alignment vertical="bottom"/>
    </xf>
    <xf numFmtId="0" fontId="0" borderId="24" applyNumberFormat="0" applyFont="1" applyFill="0" applyBorder="1" applyAlignment="1" applyProtection="0">
      <alignment vertical="bottom"/>
    </xf>
    <xf numFmtId="49" fontId="0" fillId="8" borderId="25" applyNumberFormat="1" applyFont="1" applyFill="1" applyBorder="1" applyAlignment="1" applyProtection="0">
      <alignment horizontal="center" vertical="bottom"/>
    </xf>
    <xf numFmtId="0" fontId="0" fillId="8" borderId="26" applyNumberFormat="0" applyFont="1" applyFill="1" applyBorder="1" applyAlignment="1" applyProtection="0">
      <alignment horizontal="center" vertical="bottom"/>
    </xf>
    <xf numFmtId="0" fontId="0" fillId="8" borderId="15" applyNumberFormat="0" applyFont="1" applyFill="1" applyBorder="1" applyAlignment="1" applyProtection="0">
      <alignment horizontal="center" vertical="bottom"/>
    </xf>
    <xf numFmtId="49" fontId="24" fillId="8" borderId="16" applyNumberFormat="1" applyFont="1" applyFill="1" applyBorder="1" applyAlignment="1" applyProtection="0">
      <alignment horizontal="center" vertical="bottom"/>
    </xf>
    <xf numFmtId="0" fontId="24" fillId="8" borderId="17" applyNumberFormat="0" applyFont="1" applyFill="1" applyBorder="1" applyAlignment="1" applyProtection="0">
      <alignment horizontal="center" vertical="bottom"/>
    </xf>
    <xf numFmtId="0" fontId="24" fillId="8" borderId="18" applyNumberFormat="0" applyFont="1" applyFill="1" applyBorder="1" applyAlignment="1" applyProtection="0">
      <alignment horizontal="center" vertical="bottom"/>
    </xf>
    <xf numFmtId="0" fontId="0" fillId="8" borderId="27" applyNumberFormat="0" applyFont="1" applyFill="1" applyBorder="1" applyAlignment="1" applyProtection="0">
      <alignment horizontal="center" vertical="bottom"/>
    </xf>
    <xf numFmtId="0" fontId="0" fillId="8" borderId="28" applyNumberFormat="0" applyFont="1" applyFill="1" applyBorder="1" applyAlignment="1" applyProtection="0">
      <alignment horizontal="center" vertical="bottom"/>
    </xf>
    <xf numFmtId="0" fontId="0" fillId="8" borderId="20" applyNumberFormat="0" applyFont="1" applyFill="1" applyBorder="1" applyAlignment="1" applyProtection="0">
      <alignment horizontal="center" vertical="bottom"/>
    </xf>
    <xf numFmtId="0" fontId="0" fillId="8" borderId="7" applyNumberFormat="1" applyFont="1" applyFill="1" applyBorder="1" applyAlignment="1" applyProtection="0">
      <alignment horizontal="center" vertical="bottom"/>
    </xf>
    <xf numFmtId="49" fontId="0" borderId="29" applyNumberFormat="1" applyFont="1" applyFill="0" applyBorder="1" applyAlignment="1" applyProtection="0">
      <alignment horizontal="center" vertical="bottom"/>
    </xf>
    <xf numFmtId="0" fontId="0" borderId="30" applyNumberFormat="0" applyFont="1" applyFill="0" applyBorder="1" applyAlignment="1" applyProtection="0">
      <alignment horizontal="center" vertical="bottom"/>
    </xf>
    <xf numFmtId="0" fontId="0" borderId="7" applyNumberFormat="0" applyFont="1" applyFill="0" applyBorder="1" applyAlignment="1" applyProtection="0">
      <alignment horizontal="center" vertical="bottom"/>
    </xf>
    <xf numFmtId="0" fontId="0" borderId="7" applyNumberFormat="1" applyFont="1" applyFill="0" applyBorder="1" applyAlignment="1" applyProtection="0">
      <alignment horizontal="center" vertical="bottom"/>
    </xf>
    <xf numFmtId="0" fontId="0" borderId="31" applyNumberFormat="0" applyFont="1" applyFill="0" applyBorder="1" applyAlignment="1" applyProtection="0">
      <alignment vertical="bottom"/>
    </xf>
    <xf numFmtId="49" fontId="11" fillId="4" borderId="7" applyNumberFormat="1" applyFont="1" applyFill="1" applyBorder="1" applyAlignment="1" applyProtection="0">
      <alignment vertical="bottom" wrapText="1"/>
    </xf>
    <xf numFmtId="49" fontId="11" borderId="7" applyNumberFormat="1" applyFont="1" applyFill="0" applyBorder="1" applyAlignment="1" applyProtection="0">
      <alignment horizontal="center" vertical="bottom"/>
    </xf>
    <xf numFmtId="0" fontId="11" borderId="7" applyNumberFormat="0" applyFont="1" applyFill="0" applyBorder="1" applyAlignment="1" applyProtection="0">
      <alignment horizontal="center" vertical="bottom"/>
    </xf>
    <xf numFmtId="0" fontId="0" borderId="32" applyNumberFormat="0" applyFont="1" applyFill="0" applyBorder="1" applyAlignment="1" applyProtection="0">
      <alignment vertical="bottom"/>
    </xf>
    <xf numFmtId="49" fontId="11" borderId="7" applyNumberFormat="1" applyFont="1" applyFill="0" applyBorder="1" applyAlignment="1" applyProtection="0">
      <alignment vertical="bottom"/>
    </xf>
    <xf numFmtId="49" fontId="19" fillId="4" borderId="7" applyNumberFormat="1" applyFont="1" applyFill="1" applyBorder="1" applyAlignment="1" applyProtection="0">
      <alignment horizontal="center" vertical="bottom" wrapText="1"/>
    </xf>
    <xf numFmtId="0" fontId="19" fillId="4" borderId="7" applyNumberFormat="0" applyFont="1" applyFill="1" applyBorder="1" applyAlignment="1" applyProtection="0">
      <alignment horizontal="center" vertical="bottom" wrapText="1"/>
    </xf>
    <xf numFmtId="0" fontId="0" applyNumberFormat="1" applyFont="1" applyFill="0" applyBorder="0" applyAlignment="1" applyProtection="0">
      <alignment vertical="bottom"/>
    </xf>
    <xf numFmtId="0" fontId="25" borderId="24" applyNumberFormat="0" applyFont="1" applyFill="0" applyBorder="1" applyAlignment="1" applyProtection="0">
      <alignment vertical="bottom"/>
    </xf>
    <xf numFmtId="49" fontId="0" fillId="8" borderId="15" applyNumberFormat="1" applyFont="1" applyFill="1" applyBorder="1" applyAlignment="1" applyProtection="0">
      <alignment horizontal="center" vertical="bottom"/>
    </xf>
    <xf numFmtId="49" fontId="0" fillId="8" borderId="15" applyNumberFormat="1" applyFont="1" applyFill="1" applyBorder="1" applyAlignment="1" applyProtection="0">
      <alignment horizontal="center" vertical="bottom" wrapText="1"/>
    </xf>
    <xf numFmtId="49" fontId="0" fillId="8" borderId="16" applyNumberFormat="1" applyFont="1" applyFill="1" applyBorder="1" applyAlignment="1" applyProtection="0">
      <alignment horizontal="center" vertical="bottom" wrapText="1"/>
    </xf>
    <xf numFmtId="0" fontId="0" fillId="8" borderId="17" applyNumberFormat="0" applyFont="1" applyFill="1" applyBorder="1" applyAlignment="1" applyProtection="0">
      <alignment horizontal="center" vertical="bottom" wrapText="1"/>
    </xf>
    <xf numFmtId="0" fontId="0" fillId="8" borderId="18" applyNumberFormat="0" applyFont="1" applyFill="1" applyBorder="1" applyAlignment="1" applyProtection="0">
      <alignment horizontal="center" vertical="bottom" wrapText="1"/>
    </xf>
    <xf numFmtId="0" fontId="0" fillId="8" borderId="19" applyNumberFormat="0" applyFont="1" applyFill="1" applyBorder="1" applyAlignment="1" applyProtection="0">
      <alignment horizontal="center" vertical="bottom"/>
    </xf>
    <xf numFmtId="0" fontId="0" fillId="8" borderId="19" applyNumberFormat="0" applyFont="1" applyFill="1" applyBorder="1" applyAlignment="1" applyProtection="0">
      <alignment horizontal="center" vertical="bottom" wrapText="1"/>
    </xf>
    <xf numFmtId="0" fontId="0" fillId="8" borderId="20" applyNumberFormat="0" applyFont="1" applyFill="1" applyBorder="1" applyAlignment="1" applyProtection="0">
      <alignment horizontal="center" vertical="bottom" wrapText="1"/>
    </xf>
    <xf numFmtId="0" fontId="0" fillId="8" borderId="7" applyNumberFormat="1" applyFont="1" applyFill="1" applyBorder="1" applyAlignment="1" applyProtection="0">
      <alignment horizontal="center" vertical="bottom" wrapText="1"/>
    </xf>
    <xf numFmtId="49" fontId="24" borderId="7" applyNumberFormat="1" applyFont="1" applyFill="0" applyBorder="1" applyAlignment="1" applyProtection="0">
      <alignment horizontal="center" vertical="bottom"/>
    </xf>
    <xf numFmtId="0" fontId="24" borderId="7" applyNumberFormat="1" applyFont="1" applyFill="0" applyBorder="1" applyAlignment="1" applyProtection="0">
      <alignment horizontal="center" vertical="bottom"/>
    </xf>
    <xf numFmtId="0" fontId="0" borderId="23" applyNumberFormat="0" applyFont="1" applyFill="0" applyBorder="1" applyAlignment="1" applyProtection="0">
      <alignment horizontal="center"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00000000"/>
      <rgbColor rgb="ffffffff"/>
      <rgbColor rgb="ffaaaaaa"/>
      <rgbColor rgb="ff7f7f7f"/>
      <rgbColor rgb="ffbfbfbf"/>
      <rgbColor rgb="fff2f2f2"/>
      <rgbColor rgb="ffd6e3bc"/>
      <rgbColor rgb="ffff0000"/>
      <rgbColor rgb="ffd8d8d8"/>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heetMetadata" Target="metadata.xml"/><Relationship Id="rId3" Type="http://schemas.openxmlformats.org/officeDocument/2006/relationships/styles" Target="styles.xml"/><Relationship Id="rId4" Type="http://schemas.openxmlformats.org/officeDocument/2006/relationships/theme" Target="theme/theme1.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 Id="rId9" Type="http://schemas.openxmlformats.org/officeDocument/2006/relationships/worksheet" Target="worksheets/sheet5.xml"/></Relationships>

</file>

<file path=xl/drawings/drawing1.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file>

<file path=xl/drawings/drawing2.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file>

<file path=xl/theme/theme1.xml><?xml version="1.0" encoding="utf-8"?>
<a:theme xmlns:a="http://schemas.openxmlformats.org/drawingml/2006/main" xmlns:r="http://schemas.openxmlformats.org/officeDocument/2006/relationships" name="Office Theme 2007 - 2010">
  <a:themeElements>
    <a:clrScheme name="Office Theme 2007 - 2010">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Theme 2007 - 2010">
      <a:majorFont>
        <a:latin typeface="Helvetica Neue"/>
        <a:ea typeface="Helvetica Neue"/>
        <a:cs typeface="Helvetica Neue"/>
      </a:majorFont>
      <a:minorFont>
        <a:latin typeface="Helvetica Neue"/>
        <a:ea typeface="Helvetica Neue"/>
        <a:cs typeface="Helvetica Neue"/>
      </a:minorFont>
    </a:fontScheme>
    <a:fmtScheme name="Office Them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0000" dir="540000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sx="100000" sy="100000" kx="0" ky="0" algn="b" rotWithShape="0" blurRad="38100" dist="23000" dir="5400000">
            <a:srgbClr val="000000">
              <a:alpha val="35000"/>
            </a:srgbClr>
          </a:outerShdw>
        </a:effectLst>
        <a:sp3d/>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0000" dir="5400000">
            <a:srgbClr val="000000">
              <a:alpha val="38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2.xml.rels><?xml version="1.0" encoding="UTF-8"?>
<Relationships xmlns="http://schemas.openxmlformats.org/package/2006/relationships"><Relationship Id="rId1" Type="http://schemas.openxmlformats.org/officeDocument/2006/relationships/drawing" Target="../drawings/drawing1.xml"/><Relationship Id="rId2" Type="http://schemas.openxmlformats.org/officeDocument/2006/relationships/vmlDrawing" Target="../drawings/vmlDrawing1.vml"/><Relationship Id="rId3" Type="http://schemas.openxmlformats.org/officeDocument/2006/relationships/comments" Target="../comments1.xml"/></Relationships>

</file>

<file path=xl/worksheets/_rels/sheet3.xml.rels><?xml version="1.0" encoding="UTF-8"?>
<Relationships xmlns="http://schemas.openxmlformats.org/package/2006/relationships"><Relationship Id="rId1" Type="http://schemas.openxmlformats.org/officeDocument/2006/relationships/drawing" Target="../drawings/drawing2.xml"/><Relationship Id="rId2" Type="http://schemas.openxmlformats.org/officeDocument/2006/relationships/vmlDrawing" Target="../drawings/vmlDrawing2.vml"/><Relationship Id="rId3" Type="http://schemas.openxmlformats.org/officeDocument/2006/relationships/comments" Target="../comments2.xml"/></Relationships>

</file>

<file path=xl/worksheets/sheet1.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 width="2" customWidth="1"/>
    <col min="2" max="4" width="37.3516" customWidth="1"/>
  </cols>
  <sheetData>
    <row r="3" ht="0.05" customHeight="1">
      <c r="B3" t="s" s="1">
        <v>0</v>
      </c>
      <c r="C3"/>
      <c r="D3"/>
    </row>
    <row r="7">
      <c r="B7" t="s" s="2">
        <v>1</v>
      </c>
      <c r="C7" t="s" s="2">
        <v>2</v>
      </c>
      <c r="D7" t="s" s="2">
        <v>3</v>
      </c>
    </row>
    <row r="9">
      <c r="B9" t="s" s="3">
        <v>4</v>
      </c>
      <c r="C9" s="3"/>
      <c r="D9" s="3"/>
    </row>
    <row r="10">
      <c r="B10" s="4"/>
      <c r="C10" t="s" s="4">
        <v>5</v>
      </c>
      <c r="D10" t="s" s="5">
        <v>4</v>
      </c>
    </row>
    <row r="11">
      <c r="B11" t="s" s="3">
        <v>71</v>
      </c>
      <c r="C11" s="3"/>
      <c r="D11" s="3"/>
    </row>
    <row r="12">
      <c r="B12" s="4"/>
      <c r="C12" t="s" s="4">
        <v>5</v>
      </c>
      <c r="D12" t="s" s="5">
        <v>71</v>
      </c>
    </row>
    <row r="13">
      <c r="B13" t="s" s="3">
        <v>89</v>
      </c>
      <c r="C13" s="3"/>
      <c r="D13" s="3"/>
    </row>
    <row r="14">
      <c r="B14" s="4"/>
      <c r="C14" t="s" s="4">
        <v>5</v>
      </c>
      <c r="D14" t="s" s="5">
        <v>89</v>
      </c>
    </row>
    <row r="15">
      <c r="B15" t="s" s="3">
        <v>105</v>
      </c>
      <c r="C15" s="3"/>
      <c r="D15" s="3"/>
    </row>
    <row r="16">
      <c r="B16" s="4"/>
      <c r="C16" t="s" s="4">
        <v>5</v>
      </c>
      <c r="D16" t="s" s="5">
        <v>105</v>
      </c>
    </row>
  </sheetData>
  <mergeCells count="1">
    <mergeCell ref="B3:D3"/>
  </mergeCells>
  <hyperlinks>
    <hyperlink ref="D10" location="'Pažyma  '!R1C1" tooltip="" display="Pažyma  "/>
    <hyperlink ref="D12" location="'Pažyma  pvz. '!R1C1" tooltip="" display="Pažyma  pvz. "/>
    <hyperlink ref="D14" location="'Atostogų išmokų FN'!R1C1" tooltip="" display="Atostogų išmokų FN"/>
    <hyperlink ref="D16" location="'Papild.poilsio d. išmokų FN '!R1C1" tooltip="" display="Papild.poilsio d. išmokų FN "/>
  </hyperlinks>
</worksheet>
</file>

<file path=xl/worksheets/sheet2.xml><?xml version="1.0" encoding="utf-8"?>
<worksheet xmlns:r="http://schemas.openxmlformats.org/officeDocument/2006/relationships" xmlns="http://schemas.openxmlformats.org/spreadsheetml/2006/main">
  <sheetPr>
    <pageSetUpPr fitToPage="1"/>
  </sheetPr>
  <dimension ref="A1:GB5048"/>
  <sheetViews>
    <sheetView workbookViewId="0" defaultGridColor="0" colorId="12"/>
  </sheetViews>
  <sheetFormatPr defaultColWidth="9" defaultRowHeight="13.2" customHeight="1" outlineLevelRow="0" outlineLevelCol="0"/>
  <cols>
    <col min="1" max="1" width="2" style="7" customWidth="1"/>
    <col min="2" max="2" width="5.42188" style="7" customWidth="1"/>
    <col min="3" max="3" width="35.4219" style="7" customWidth="1"/>
    <col min="4" max="5" width="12.2109" style="7" customWidth="1"/>
    <col min="6" max="6" width="30" style="7" customWidth="1"/>
    <col min="7" max="7" width="24.4219" style="7" customWidth="1"/>
    <col min="8" max="9" width="15.8125" style="7" customWidth="1"/>
    <col min="10" max="10" width="21.8125" style="7" customWidth="1"/>
    <col min="11" max="12" width="15.8125" style="7" customWidth="1"/>
    <col min="13" max="13" width="16.4219" style="7" customWidth="1"/>
    <col min="14" max="14" width="15.8125" style="7" customWidth="1"/>
    <col min="15" max="16" width="21.8125" style="7" customWidth="1"/>
    <col min="17" max="17" width="17.2109" style="7" customWidth="1"/>
    <col min="18" max="18" width="15.2109" style="7" customWidth="1"/>
    <col min="19" max="19" width="14.8125" style="7" customWidth="1"/>
    <col min="20" max="20" width="14.2109" style="7" customWidth="1"/>
    <col min="21" max="21" width="16.4219" style="7" customWidth="1"/>
    <col min="22" max="22" width="11" style="7" customWidth="1"/>
    <col min="23" max="23" width="14" style="7" customWidth="1"/>
    <col min="24" max="24" width="12.8125" style="7" customWidth="1"/>
    <col min="25" max="25" width="16.8125" style="7" customWidth="1"/>
    <col min="26" max="26" width="14.4219" style="7" customWidth="1"/>
    <col min="27" max="27" width="14.2109" style="7" customWidth="1"/>
    <col min="28" max="28" width="24" style="7" customWidth="1"/>
    <col min="29" max="29" width="21.4219" style="7" customWidth="1"/>
    <col min="30" max="30" width="43.4219" style="7" customWidth="1"/>
    <col min="31" max="31" width="8.8125" style="7" customWidth="1"/>
    <col min="32" max="32" width="20.8125" style="7" customWidth="1"/>
    <col min="33" max="33" width="21.8125" style="7" customWidth="1"/>
    <col min="34" max="39" width="8.8125" style="7" customWidth="1"/>
    <col min="40" max="41" hidden="1" width="9" style="7" customWidth="1"/>
    <col min="42" max="184" width="8.8125" style="7" customWidth="1"/>
    <col min="185" max="16384" width="9" style="6" customWidth="1"/>
  </cols>
  <sheetData>
    <row r="1" s="8" customFormat="1" ht="16.2" customHeight="1">
      <c r="B1" s="9"/>
      <c r="C1" s="9"/>
      <c r="D1" s="9"/>
      <c r="E1" s="9"/>
      <c r="AC1" s="10"/>
      <c r="AD1" s="10"/>
    </row>
    <row r="2" s="8" customFormat="1" ht="32.25" customHeight="1">
      <c r="B2" t="s" s="11">
        <v>6</v>
      </c>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row>
    <row r="3" s="8" customFormat="1" ht="16.5" customHeight="1">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row>
    <row r="4" s="8" customFormat="1" ht="8" customHeight="1">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row>
    <row r="5" s="8" customFormat="1" ht="11.25" customHeight="1">
      <c r="B5" s="13"/>
      <c r="C5" s="13"/>
      <c r="D5" s="13"/>
      <c r="E5" s="13"/>
      <c r="F5" s="13"/>
      <c r="G5" s="13"/>
      <c r="H5" s="13"/>
      <c r="I5" s="13"/>
      <c r="J5" s="13"/>
      <c r="K5" s="13"/>
      <c r="L5" s="13"/>
      <c r="M5" s="15"/>
      <c r="N5" t="s" s="16">
        <v>7</v>
      </c>
      <c r="O5" s="17"/>
      <c r="P5" t="s" s="16">
        <v>8</v>
      </c>
      <c r="Q5" s="18"/>
      <c r="R5" t="s" s="16">
        <v>9</v>
      </c>
      <c r="V5" s="19"/>
      <c r="W5" s="19"/>
      <c r="X5" s="19"/>
      <c r="Y5" s="19"/>
      <c r="Z5" s="19"/>
      <c r="AA5" s="13"/>
      <c r="AB5" s="20"/>
      <c r="AC5" s="20"/>
      <c r="AD5" s="19"/>
    </row>
    <row r="6" s="8" customFormat="1" ht="25.2" customHeight="1">
      <c r="B6" s="13"/>
      <c r="C6" s="13"/>
      <c r="D6" s="13"/>
      <c r="E6" s="13"/>
      <c r="F6" s="13"/>
      <c r="G6" s="13"/>
      <c r="H6" s="13"/>
      <c r="I6" s="13"/>
      <c r="J6" s="13"/>
      <c r="K6" s="13"/>
      <c r="L6" s="13"/>
      <c r="M6" s="21"/>
      <c r="N6" s="21"/>
      <c r="O6" s="21"/>
      <c r="P6" s="21"/>
      <c r="Q6" s="21"/>
      <c r="R6" s="21"/>
      <c r="V6" s="13"/>
      <c r="W6" s="13"/>
      <c r="X6" s="13"/>
      <c r="Y6" s="19"/>
      <c r="Z6" s="19"/>
      <c r="AA6" s="22"/>
      <c r="AB6" t="s" s="23">
        <v>10</v>
      </c>
      <c r="AC6" t="s" s="24">
        <v>11</v>
      </c>
      <c r="AD6" s="25"/>
    </row>
    <row r="7" s="8" customFormat="1" ht="16.2" customHeight="1">
      <c r="B7" s="14"/>
      <c r="C7" s="14"/>
      <c r="D7" s="14"/>
      <c r="E7" s="14"/>
      <c r="F7" s="14"/>
      <c r="G7" s="14"/>
      <c r="H7" s="14"/>
      <c r="I7" s="14"/>
      <c r="J7" s="14"/>
      <c r="K7" s="14"/>
      <c r="L7" s="14"/>
      <c r="M7" s="14"/>
      <c r="O7" t="s" s="26">
        <v>12</v>
      </c>
      <c r="P7" s="27"/>
      <c r="Q7" s="19"/>
      <c r="R7" s="28"/>
      <c r="V7" s="14"/>
      <c r="W7" s="14"/>
      <c r="X7" s="14"/>
      <c r="Y7" s="19"/>
      <c r="Z7" s="19"/>
      <c r="AA7" s="22"/>
      <c r="AB7" t="s" s="29">
        <v>13</v>
      </c>
      <c r="AC7" s="30" cm="1">
        <f t="array" ref="AC7">_xlfn.SUMIFS($AC$19:$AC$5048,$AB$19:$AB$5048,$AD7)</f>
        <v>0</v>
      </c>
      <c r="AD7" s="31">
        <v>0.0863</v>
      </c>
    </row>
    <row r="8" s="8" customFormat="1" ht="11.25" customHeight="1">
      <c r="B8" s="32"/>
      <c r="C8" s="32"/>
      <c r="D8" s="32"/>
      <c r="E8" s="32"/>
      <c r="F8" s="32"/>
      <c r="G8" s="32"/>
      <c r="H8" s="32"/>
      <c r="I8" s="32"/>
      <c r="J8" s="32"/>
      <c r="K8" s="32"/>
      <c r="L8" s="32"/>
      <c r="M8" s="32"/>
      <c r="N8" s="32"/>
      <c r="O8" s="32"/>
      <c r="P8" s="33"/>
      <c r="Q8" s="32"/>
      <c r="R8" s="32"/>
      <c r="S8" s="32"/>
      <c r="T8" s="32"/>
      <c r="U8" s="32"/>
      <c r="V8" s="32"/>
      <c r="W8" s="32"/>
      <c r="X8" s="32"/>
      <c r="Y8" s="32"/>
      <c r="Z8" s="32"/>
      <c r="AB8" t="s" s="34">
        <v>14</v>
      </c>
      <c r="AC8" s="30" cm="1">
        <f t="array" ref="AC8">_xlfn.SUMIFS($AC$19:$AC$5048,$AB$19:$AB$5048,$AD8)</f>
        <v>0</v>
      </c>
      <c r="AD8" s="35">
        <v>0.1044</v>
      </c>
    </row>
    <row r="9" s="8" customFormat="1" ht="12" customHeight="1">
      <c r="B9" t="s" s="36">
        <v>15</v>
      </c>
      <c r="C9" s="37"/>
      <c r="D9" s="37"/>
      <c r="E9" s="37"/>
      <c r="F9" s="37"/>
      <c r="G9" s="37"/>
      <c r="H9" s="37"/>
      <c r="I9" s="37"/>
      <c r="J9" s="37"/>
      <c r="K9" s="37"/>
      <c r="L9" s="37"/>
      <c r="M9" s="37"/>
      <c r="N9" s="38"/>
      <c r="O9" s="38"/>
      <c r="P9" s="38"/>
      <c r="Q9" s="38"/>
      <c r="R9" s="38"/>
      <c r="S9" s="38"/>
      <c r="T9" s="38"/>
      <c r="U9" s="38"/>
      <c r="V9" s="38"/>
      <c r="W9" s="38"/>
      <c r="X9" s="38"/>
      <c r="Y9" s="38"/>
      <c r="AB9" t="s" s="34">
        <v>16</v>
      </c>
      <c r="AC9" s="30" cm="1">
        <f t="array" ref="AC9">_xlfn.SUMIFS($AC$19:$AC$5048,$AB$19:$AB$5048,$AD9)</f>
        <v>0</v>
      </c>
      <c r="AD9" s="35">
        <v>0.1235</v>
      </c>
    </row>
    <row r="10" s="8" customFormat="1" ht="21.6" customHeight="1">
      <c r="B10" t="s" s="39">
        <v>17</v>
      </c>
      <c r="C10" s="40"/>
      <c r="D10" s="40"/>
      <c r="E10" s="40"/>
      <c r="F10" s="40"/>
      <c r="G10" s="40"/>
      <c r="H10" s="41"/>
      <c r="I10" t="s" s="42">
        <v>18</v>
      </c>
      <c r="J10" s="43"/>
      <c r="K10" s="43"/>
      <c r="L10" s="43"/>
      <c r="M10" s="44"/>
      <c r="N10" s="45"/>
      <c r="O10" s="46"/>
      <c r="P10" s="46"/>
      <c r="Q10" s="46"/>
      <c r="R10" s="46"/>
      <c r="S10" s="46"/>
      <c r="T10" s="46"/>
      <c r="U10" s="47"/>
      <c r="V10" s="47"/>
      <c r="W10" s="47"/>
      <c r="X10" s="47"/>
      <c r="Y10" s="47"/>
      <c r="Z10" s="46"/>
      <c r="AB10" t="s" s="34">
        <v>19</v>
      </c>
      <c r="AC10" s="30" cm="1">
        <f t="array" ref="AC10">_xlfn.SUMIFS($AC$19:$AC$5048,$AB$19:$AB$5048,$AD10)</f>
        <v>0</v>
      </c>
      <c r="AD10" s="35">
        <v>0.1499</v>
      </c>
    </row>
    <row r="11" s="8" customFormat="1" ht="40.95" customHeight="1">
      <c r="B11" t="s" s="39">
        <v>20</v>
      </c>
      <c r="C11" s="40"/>
      <c r="D11" s="40"/>
      <c r="E11" s="40"/>
      <c r="F11" s="40"/>
      <c r="G11" s="40"/>
      <c r="H11" s="41"/>
      <c r="I11" t="s" s="48">
        <v>21</v>
      </c>
      <c r="J11" s="49"/>
      <c r="K11" s="49"/>
      <c r="L11" s="49"/>
      <c r="M11" s="50"/>
      <c r="N11" s="45"/>
      <c r="O11" s="46"/>
      <c r="P11" s="46"/>
      <c r="Q11" s="46"/>
      <c r="R11" s="46"/>
      <c r="S11" s="46"/>
      <c r="T11" s="46"/>
      <c r="U11" s="47"/>
      <c r="V11" s="47"/>
      <c r="W11" s="47"/>
      <c r="X11" s="47"/>
      <c r="Y11" s="47"/>
      <c r="Z11" s="46"/>
      <c r="AB11" t="s" s="34">
        <v>22</v>
      </c>
      <c r="AC11" s="30" cm="1">
        <f t="array" ref="AC11">_xlfn.SUMIFS($AC$19:$AC$5048,$AB$19:$AB$5048,$AD11)</f>
        <v>0</v>
      </c>
      <c r="AD11" s="35">
        <v>0.1725</v>
      </c>
    </row>
    <row r="12" s="8" customFormat="1" ht="11.25" customHeight="1">
      <c r="B12" s="51"/>
      <c r="C12" s="51"/>
      <c r="D12" s="51"/>
      <c r="E12" s="51"/>
      <c r="F12" s="51"/>
      <c r="G12" s="51"/>
      <c r="H12" s="51"/>
      <c r="I12" s="51"/>
      <c r="J12" s="51"/>
      <c r="K12" s="51"/>
      <c r="L12" s="51"/>
      <c r="M12" s="51"/>
      <c r="N12" s="52"/>
      <c r="O12" s="52"/>
      <c r="P12" s="52"/>
      <c r="Q12" s="47"/>
      <c r="R12" s="47"/>
      <c r="S12" s="47"/>
      <c r="T12" s="47"/>
      <c r="U12" s="47"/>
      <c r="V12" s="47"/>
      <c r="W12" s="47"/>
      <c r="X12" s="47"/>
      <c r="Y12" s="47"/>
      <c r="AB12" t="s" s="34">
        <v>23</v>
      </c>
      <c r="AC12" s="30" cm="1">
        <f t="array" ref="AC12">_xlfn.SUMIFS($AC$19:$AC$5048,$AB$19:$AB$5048,$AD12)</f>
        <v>0</v>
      </c>
      <c r="AD12" s="35">
        <v>0.1889</v>
      </c>
    </row>
    <row r="13" s="8" customFormat="1" ht="14.1" customHeight="1">
      <c r="B13" t="s" s="53">
        <v>24</v>
      </c>
      <c r="C13" s="38"/>
      <c r="D13" s="38"/>
      <c r="E13" s="38"/>
      <c r="F13" s="38"/>
      <c r="G13" s="38"/>
      <c r="H13" s="38"/>
      <c r="I13" s="38"/>
      <c r="J13" s="38"/>
      <c r="K13" s="38"/>
      <c r="L13" s="38"/>
      <c r="M13" s="38"/>
      <c r="N13" s="38"/>
      <c r="O13" s="38"/>
      <c r="P13" s="38"/>
      <c r="Q13" s="38"/>
      <c r="R13" s="38"/>
      <c r="S13" s="38"/>
      <c r="T13" s="38"/>
      <c r="U13" s="38"/>
      <c r="V13" s="38"/>
      <c r="W13" s="38"/>
      <c r="X13" s="38"/>
      <c r="Y13" s="38"/>
      <c r="AB13" t="s" s="34">
        <v>25</v>
      </c>
      <c r="AC13" s="30" cm="1">
        <f t="array" ref="AC13">_xlfn.SUMIFS($AC$19:$AC$5048,$AB$19:$AB$5048,$AD13)</f>
        <v>0</v>
      </c>
      <c r="AD13" s="35">
        <v>0.2002</v>
      </c>
    </row>
    <row r="14" s="8" customFormat="1" ht="8" customHeight="1">
      <c r="Q14" s="54"/>
    </row>
    <row r="15" s="8" customFormat="1" ht="16.5" customHeight="1">
      <c r="B15" t="s" s="55">
        <v>26</v>
      </c>
      <c r="C15" t="s" s="55">
        <v>27</v>
      </c>
      <c r="D15" t="s" s="55">
        <v>28</v>
      </c>
      <c r="E15" t="s" s="55">
        <v>29</v>
      </c>
      <c r="F15" t="s" s="55">
        <v>30</v>
      </c>
      <c r="G15" t="s" s="55">
        <v>31</v>
      </c>
      <c r="H15" t="s" s="55">
        <v>32</v>
      </c>
      <c r="I15" t="s" s="55">
        <v>33</v>
      </c>
      <c r="J15" t="s" s="55">
        <v>34</v>
      </c>
      <c r="K15" t="s" s="55">
        <v>35</v>
      </c>
      <c r="L15" t="s" s="55">
        <v>36</v>
      </c>
      <c r="M15" t="s" s="55">
        <v>37</v>
      </c>
      <c r="N15" t="s" s="55">
        <v>38</v>
      </c>
      <c r="O15" t="s" s="55">
        <v>39</v>
      </c>
      <c r="P15" t="s" s="55">
        <v>40</v>
      </c>
      <c r="Q15" t="s" s="55">
        <v>41</v>
      </c>
      <c r="R15" t="s" s="56">
        <v>42</v>
      </c>
      <c r="S15" s="57"/>
      <c r="T15" s="57"/>
      <c r="U15" s="57"/>
      <c r="V15" s="57"/>
      <c r="W15" s="57"/>
      <c r="X15" s="58"/>
      <c r="Y15" t="s" s="55">
        <v>43</v>
      </c>
      <c r="Z15" t="s" s="55">
        <v>44</v>
      </c>
      <c r="AA15" t="s" s="55">
        <v>45</v>
      </c>
      <c r="AB15" t="s" s="55">
        <v>46</v>
      </c>
      <c r="AC15" t="s" s="55">
        <v>47</v>
      </c>
      <c r="AD15" t="s" s="55">
        <v>48</v>
      </c>
    </row>
    <row r="16" s="8" customFormat="1" ht="12.75" customHeight="1">
      <c r="B16" s="59"/>
      <c r="C16" s="59"/>
      <c r="D16" s="59"/>
      <c r="E16" s="59"/>
      <c r="F16" s="59"/>
      <c r="G16" s="59"/>
      <c r="H16" s="59"/>
      <c r="I16" s="59"/>
      <c r="J16" s="59"/>
      <c r="K16" s="59"/>
      <c r="L16" s="59"/>
      <c r="M16" s="59"/>
      <c r="N16" s="59"/>
      <c r="O16" s="59"/>
      <c r="P16" s="59"/>
      <c r="Q16" s="59"/>
      <c r="R16" t="s" s="55">
        <v>49</v>
      </c>
      <c r="S16" t="s" s="55">
        <v>50</v>
      </c>
      <c r="T16" t="s" s="55">
        <v>51</v>
      </c>
      <c r="U16" t="s" s="55">
        <v>52</v>
      </c>
      <c r="V16" t="s" s="55">
        <v>53</v>
      </c>
      <c r="W16" t="s" s="55">
        <v>54</v>
      </c>
      <c r="X16" t="s" s="55">
        <v>55</v>
      </c>
      <c r="Y16" s="59"/>
      <c r="Z16" s="59"/>
      <c r="AA16" s="59"/>
      <c r="AB16" s="59"/>
      <c r="AC16" s="59"/>
      <c r="AD16" s="59"/>
    </row>
    <row r="17" s="8" customFormat="1" ht="111" customHeight="1">
      <c r="B17" s="60"/>
      <c r="C17" s="60"/>
      <c r="D17" s="60"/>
      <c r="E17" s="60"/>
      <c r="F17" s="60"/>
      <c r="G17" s="60"/>
      <c r="H17" s="60"/>
      <c r="I17" s="60"/>
      <c r="J17" s="60"/>
      <c r="K17" s="60"/>
      <c r="L17" s="60"/>
      <c r="M17" s="60"/>
      <c r="N17" s="60"/>
      <c r="O17" s="60"/>
      <c r="P17" s="60"/>
      <c r="Q17" s="60"/>
      <c r="R17" s="60"/>
      <c r="S17" s="60"/>
      <c r="T17" s="60"/>
      <c r="U17" s="60"/>
      <c r="V17" s="60"/>
      <c r="W17" s="60"/>
      <c r="X17" s="60"/>
      <c r="Y17" s="60"/>
      <c r="Z17" s="60"/>
      <c r="AA17" s="60"/>
      <c r="AB17" s="60"/>
      <c r="AC17" s="60"/>
      <c r="AD17" s="60"/>
    </row>
    <row r="18" s="8" customFormat="1" ht="20.7" customHeight="1">
      <c r="B18" s="61">
        <v>1</v>
      </c>
      <c r="C18" s="61">
        <v>2</v>
      </c>
      <c r="D18" s="61">
        <v>3</v>
      </c>
      <c r="E18" s="61">
        <v>4</v>
      </c>
      <c r="F18" s="61">
        <v>5</v>
      </c>
      <c r="G18" s="61">
        <v>6</v>
      </c>
      <c r="H18" s="61">
        <v>7</v>
      </c>
      <c r="I18" s="61">
        <v>8</v>
      </c>
      <c r="J18" s="61">
        <v>9</v>
      </c>
      <c r="K18" s="61">
        <v>10</v>
      </c>
      <c r="L18" s="61">
        <v>11</v>
      </c>
      <c r="M18" s="61">
        <v>12</v>
      </c>
      <c r="N18" s="61">
        <v>13</v>
      </c>
      <c r="O18" s="61">
        <v>14</v>
      </c>
      <c r="P18" t="s" s="62">
        <v>56</v>
      </c>
      <c r="Q18" s="61">
        <v>16</v>
      </c>
      <c r="R18" s="61">
        <v>17</v>
      </c>
      <c r="S18" s="61">
        <v>18</v>
      </c>
      <c r="T18" s="61">
        <v>19</v>
      </c>
      <c r="U18" s="61">
        <v>20</v>
      </c>
      <c r="V18" s="61">
        <v>21</v>
      </c>
      <c r="W18" s="61">
        <v>22</v>
      </c>
      <c r="X18" s="63">
        <v>23</v>
      </c>
      <c r="Y18" s="63">
        <v>24</v>
      </c>
      <c r="Z18" s="63">
        <v>25</v>
      </c>
      <c r="AA18" s="63">
        <v>26</v>
      </c>
      <c r="AB18" s="63">
        <v>27</v>
      </c>
      <c r="AC18" s="63">
        <v>28</v>
      </c>
      <c r="AD18" s="63">
        <v>29</v>
      </c>
    </row>
    <row r="19" s="8" customFormat="1" ht="15" customHeight="1">
      <c r="B19" s="64" cm="1">
        <f t="array" ref="B19">IF(OR(D19&lt;&gt;"",F19&lt;&gt;""),1,"")</f>
        <v>1</v>
      </c>
      <c r="C19" s="65"/>
      <c r="D19" t="s" s="66">
        <v>57</v>
      </c>
      <c r="E19" t="s" s="66">
        <v>58</v>
      </c>
      <c r="F19" s="67"/>
      <c r="G19" s="67"/>
      <c r="H19" s="67"/>
      <c r="I19" s="68" cm="1">
        <f t="array" ref="I19">IF(H19="Neterminuota",0.0131,IF(H19="Terminuota",0.0203,0))</f>
        <v>0</v>
      </c>
      <c r="J19" s="69"/>
      <c r="K19" s="68" cm="1">
        <f t="array" ref="K19">IF(J19="Biudžetinė",0.0014,IF(J19="Verslo įm. ir kt.",0.0046,IF(J19="Kitos organizacijos**",0.003,0)))</f>
        <v>0</v>
      </c>
      <c r="L19" s="69"/>
      <c r="M19" s="70"/>
      <c r="N19" s="70"/>
      <c r="O19" s="71"/>
      <c r="P19" s="71"/>
      <c r="Q19" s="71"/>
      <c r="R19" t="str" s="69" cm="1">
        <f t="array" ref="R19">IF(N19="Mėnesinis",ROUND(O19/P19*Q19,2),IF(N19="Valandinis",ROUND(O19*Q19,2)," "))</f>
        <v> </v>
      </c>
      <c r="S19" s="71"/>
      <c r="T19" s="71"/>
      <c r="U19" s="71"/>
      <c r="V19" s="71"/>
      <c r="W19" s="71"/>
      <c r="X19" s="71"/>
      <c r="Y19" t="str" s="72" cm="1">
        <f t="array" ref="Y19">_xlfn.IFERROR(ROUND(((I19+K19)*(R19+S19+T19+U19+W19+X19))+(R19+S19+T19+U19+W19+X19)+V19,2),"0")</f>
        <v>0</v>
      </c>
      <c r="Z19" s="69"/>
      <c r="AA19" s="69"/>
      <c r="AB19" t="str" s="69" cm="1">
        <f t="array" ref="AB19">IF(OR(Z19="",AA19=""),"",VLOOKUP(CONCATENATE(Z19," dienų darbo savaitė"),'Atostogų išmokų FN'!$A$7:$AH$8,AA19-16)/100)</f>
      </c>
      <c r="AC19" s="73" cm="1">
        <f t="array" ref="AC19">ROUND(IF(Z19="",0,(SUM(R19:U19,W19)*(1+(I19+K19))*AB19)),2)</f>
        <v>0</v>
      </c>
      <c r="AN19" t="str" s="74" cm="1">
        <f t="array" ref="AN19">LEFT(D19,3)</f>
        <v>2.1</v>
      </c>
      <c r="AO19" t="str" s="74" cm="1">
        <f t="array" ref="AO19">LEFT(E19,3)</f>
        <v>2.1</v>
      </c>
    </row>
    <row r="20" s="8" customFormat="1" ht="13.55" customHeight="1">
      <c r="B20" t="str" s="75" cm="1">
        <f t="array" ref="B20">IF(OR(D20&lt;&gt;"",F20&lt;&gt;"",D21&lt;&gt;"",F21&lt;&gt;""),B19+1,"")</f>
      </c>
      <c r="C20" s="65"/>
      <c r="D20" s="65"/>
      <c r="E20" s="65"/>
      <c r="F20" s="67"/>
      <c r="G20" s="67"/>
      <c r="H20" s="67"/>
      <c r="I20" s="68" cm="1">
        <f t="array" ref="I20">IF(H20="Neterminuota",0.0131,IF(H20="Terminuota",0.0203,0))</f>
        <v>0</v>
      </c>
      <c r="J20" s="69"/>
      <c r="K20" s="68" cm="1">
        <f t="array" ref="K20">IF(J20="Biudžetinė",0.0014,IF(J20="Verslo įm. ir kt.",0.0046,IF(J20="Kitos organizacijos**",0.003,0)))</f>
        <v>0</v>
      </c>
      <c r="L20" s="69"/>
      <c r="M20" s="70"/>
      <c r="N20" s="70"/>
      <c r="O20" s="71"/>
      <c r="P20" s="71"/>
      <c r="Q20" s="71"/>
      <c r="R20" t="str" s="69" cm="1">
        <f t="array" ref="R20">IF(N20="Mėnesinis",ROUND(O20/P20*Q20,2),IF(N20="Valandinis",ROUND(O20*Q20,2)," "))</f>
        <v> </v>
      </c>
      <c r="S20" s="71"/>
      <c r="T20" s="71"/>
      <c r="U20" s="71"/>
      <c r="V20" s="71"/>
      <c r="W20" s="71"/>
      <c r="X20" s="71"/>
      <c r="Y20" t="str" s="72" cm="1">
        <f t="array" ref="Y20">_xlfn.IFERROR(ROUND(((I20+K20)*(R20+S20+T20+U20+W20+X20))+(R20+S20+T20+U20+W20+X20)+V20,2),"0")</f>
        <v>0</v>
      </c>
      <c r="Z20" s="69"/>
      <c r="AA20" s="69"/>
      <c r="AB20" t="str" s="69" cm="1">
        <f t="array" ref="AB20">IF(OR(Z20="",AA20=""),"",VLOOKUP(CONCATENATE(Z20," dienų darbo savaitė"),'Atostogų išmokų FN'!$A$7:$AH$8,AA20-16)/100)</f>
      </c>
      <c r="AC20" s="73" cm="1">
        <f t="array" ref="AC20">ROUND(IF(Z20="",0,(SUM(R20:U20,W20)*(1+(I20+K20))*AB20)),2)</f>
        <v>0</v>
      </c>
      <c r="AN20" t="str" s="74" cm="1">
        <f t="array" ref="AN20">LEFT(D20,3)</f>
      </c>
      <c r="AO20" t="str" s="74" cm="1">
        <f t="array" ref="AO20">LEFT(E20,3)</f>
      </c>
    </row>
    <row r="21" s="8" customFormat="1" ht="13.55" customHeight="1">
      <c r="B21" t="str" s="75" cm="1">
        <f t="array" ref="B21">IF(OR(D21&lt;&gt;"",F21&lt;&gt;"",D22&lt;&gt;"",F22&lt;&gt;""),B20+1,"")</f>
      </c>
      <c r="C21" s="65"/>
      <c r="D21" s="65"/>
      <c r="E21" s="65"/>
      <c r="F21" s="67"/>
      <c r="G21" s="67"/>
      <c r="H21" s="67"/>
      <c r="I21" s="68" cm="1">
        <f t="array" ref="I21">IF(H21="Neterminuota",0.0131,IF(H21="Terminuota",0.0203,0))</f>
        <v>0</v>
      </c>
      <c r="J21" s="69"/>
      <c r="K21" s="68" cm="1">
        <f t="array" ref="K21">IF(J21="Biudžetinė",0.0014,IF(J21="Verslo įm. ir kt.",0.0046,IF(J21="Kitos organizacijos**",0.003,0)))</f>
        <v>0</v>
      </c>
      <c r="L21" s="69"/>
      <c r="M21" s="70"/>
      <c r="N21" s="70"/>
      <c r="O21" s="71"/>
      <c r="P21" s="71"/>
      <c r="Q21" s="71"/>
      <c r="R21" t="str" s="69" cm="1">
        <f t="array" ref="R21">IF(N21="Mėnesinis",ROUND(O21/P21*Q21,2),IF(N21="Valandinis",ROUND(O21*Q21,2)," "))</f>
        <v> </v>
      </c>
      <c r="S21" s="71"/>
      <c r="T21" s="71"/>
      <c r="U21" s="71"/>
      <c r="V21" s="71"/>
      <c r="W21" s="71"/>
      <c r="X21" s="71"/>
      <c r="Y21" t="str" s="72" cm="1">
        <f t="array" ref="Y21">_xlfn.IFERROR(ROUND(((I21+K21)*(R21+S21+T21+U21+W21+X21))+(R21+S21+T21+U21+W21+X21)+V21,2),"0")</f>
        <v>0</v>
      </c>
      <c r="Z21" s="69"/>
      <c r="AA21" s="69"/>
      <c r="AB21" t="str" s="69" cm="1">
        <f t="array" ref="AB21">IF(OR(Z21="",AA21=""),"",VLOOKUP(CONCATENATE(Z21," dienų darbo savaitė"),'Atostogų išmokų FN'!$A$7:$AH$8,AA21-16)/100)</f>
      </c>
      <c r="AC21" s="73" cm="1">
        <f t="array" ref="AC21">ROUND(IF(Z21="",0,(SUM(R21:U21,W21)*(1+(I21+K21))*AB21)),2)</f>
        <v>0</v>
      </c>
      <c r="AN21" t="str" s="74" cm="1">
        <f t="array" ref="AN21">LEFT(D21,3)</f>
      </c>
      <c r="AO21" t="str" s="74" cm="1">
        <f t="array" ref="AO21">LEFT(E21,3)</f>
      </c>
    </row>
    <row r="22" s="8" customFormat="1" ht="13.55" customHeight="1">
      <c r="B22" t="str" s="75" cm="1">
        <f t="array" ref="B22">IF(OR(D22&lt;&gt;"",F22&lt;&gt;"",D23&lt;&gt;"",F23&lt;&gt;""),B21+1,"")</f>
      </c>
      <c r="C22" s="65"/>
      <c r="D22" s="65"/>
      <c r="E22" s="65"/>
      <c r="F22" s="67"/>
      <c r="G22" s="67"/>
      <c r="H22" s="67"/>
      <c r="I22" s="68" cm="1">
        <f t="array" ref="I22">IF(H22="Neterminuota",0.0131,IF(H22="Terminuota",0.0203,0))</f>
        <v>0</v>
      </c>
      <c r="J22" s="69"/>
      <c r="K22" s="68" cm="1">
        <f t="array" ref="K22">IF(J22="Biudžetinė",0.0014,IF(J22="Verslo įm. ir kt.",0.0046,IF(J22="Kitos organizacijos**",0.003,0)))</f>
        <v>0</v>
      </c>
      <c r="L22" s="69"/>
      <c r="M22" s="70"/>
      <c r="N22" s="70"/>
      <c r="O22" s="71"/>
      <c r="P22" s="71"/>
      <c r="Q22" s="71"/>
      <c r="R22" t="str" s="69" cm="1">
        <f t="array" ref="R22">IF(N22="Mėnesinis",ROUND(O22/P22*Q22,2),IF(N22="Valandinis",ROUND(O22*Q22,2)," "))</f>
        <v> </v>
      </c>
      <c r="S22" s="71"/>
      <c r="T22" s="71"/>
      <c r="U22" s="71"/>
      <c r="V22" s="71"/>
      <c r="W22" s="71"/>
      <c r="X22" s="71"/>
      <c r="Y22" t="str" s="72" cm="1">
        <f t="array" ref="Y22">_xlfn.IFERROR(ROUND(((I22+K22)*(R22+S22+T22+U22+W22+X22))+(R22+S22+T22+U22+W22+X22)+V22,2),"0")</f>
        <v>0</v>
      </c>
      <c r="Z22" s="69"/>
      <c r="AA22" s="69"/>
      <c r="AB22" t="str" s="69" cm="1">
        <f t="array" ref="AB22">IF(OR(Z22="",AA22=""),"",VLOOKUP(CONCATENATE(Z22," dienų darbo savaitė"),'Atostogų išmokų FN'!$A$7:$AH$8,AA22-16)/100)</f>
      </c>
      <c r="AC22" s="73" cm="1">
        <f t="array" ref="AC22">ROUND(IF(Z22="",0,(SUM(R22:U22,W22)*(1+(I22+K22))*AB22)),2)</f>
        <v>0</v>
      </c>
      <c r="AN22" t="str" s="74" cm="1">
        <f t="array" ref="AN22">LEFT(D22,3)</f>
      </c>
      <c r="AO22" t="str" s="74" cm="1">
        <f t="array" ref="AO22">LEFT(E22,3)</f>
      </c>
    </row>
    <row r="23" s="8" customFormat="1" ht="13.55" customHeight="1">
      <c r="B23" t="str" s="75" cm="1">
        <f t="array" ref="B23">IF(OR(D23&lt;&gt;"",F23&lt;&gt;"",D24&lt;&gt;"",F24&lt;&gt;""),B22+1,"")</f>
      </c>
      <c r="C23" s="65"/>
      <c r="D23" s="65"/>
      <c r="E23" s="65"/>
      <c r="F23" s="67"/>
      <c r="G23" s="67"/>
      <c r="H23" s="67"/>
      <c r="I23" s="68" cm="1">
        <f t="array" ref="I23">IF(H23="Neterminuota",0.0131,IF(H23="Terminuota",0.0203,0))</f>
        <v>0</v>
      </c>
      <c r="J23" s="69"/>
      <c r="K23" s="68" cm="1">
        <f t="array" ref="K23">IF(J23="Biudžetinė",0.0014,IF(J23="Verslo įm. ir kt.",0.0046,IF(J23="Kitos organizacijos**",0.003,0)))</f>
        <v>0</v>
      </c>
      <c r="L23" s="69"/>
      <c r="M23" s="70"/>
      <c r="N23" s="70"/>
      <c r="O23" s="71"/>
      <c r="P23" s="71"/>
      <c r="Q23" s="71"/>
      <c r="R23" t="str" s="69" cm="1">
        <f t="array" ref="R23">IF(N23="Mėnesinis",ROUND(O23/P23*Q23,2),IF(N23="Valandinis",ROUND(O23*Q23,2)," "))</f>
        <v> </v>
      </c>
      <c r="S23" s="71"/>
      <c r="T23" s="71"/>
      <c r="U23" s="71"/>
      <c r="V23" s="71"/>
      <c r="W23" s="71"/>
      <c r="X23" s="71"/>
      <c r="Y23" t="str" s="72" cm="1">
        <f t="array" ref="Y23">_xlfn.IFERROR(ROUND(((I23+K23)*(R23+S23+T23+U23+W23+X23))+(R23+S23+T23+U23+W23+X23)+V23,2),"0")</f>
        <v>0</v>
      </c>
      <c r="Z23" s="69"/>
      <c r="AA23" s="69"/>
      <c r="AB23" t="str" s="69" cm="1">
        <f t="array" ref="AB23">IF(OR(Z23="",AA23=""),"",VLOOKUP(CONCATENATE(Z23," dienų darbo savaitė"),'Atostogų išmokų FN'!$A$7:$AH$8,AA23-16)/100)</f>
      </c>
      <c r="AC23" s="73" cm="1">
        <f t="array" ref="AC23">ROUND(IF(Z23="",0,(SUM(R23:U23,W23)*(1+(I23+K23))*AB23)),2)</f>
        <v>0</v>
      </c>
      <c r="AN23" t="str" s="74" cm="1">
        <f t="array" ref="AN23">LEFT(D23,3)</f>
      </c>
      <c r="AO23" t="str" s="74" cm="1">
        <f t="array" ref="AO23">LEFT(E23,3)</f>
      </c>
    </row>
    <row r="24" s="8" customFormat="1" ht="13.55" customHeight="1">
      <c r="B24" t="str" s="75" cm="1">
        <f t="array" ref="B24">IF(OR(D24&lt;&gt;"",F24&lt;&gt;"",D25&lt;&gt;"",F25&lt;&gt;""),B23+1,"")</f>
      </c>
      <c r="C24" s="65"/>
      <c r="D24" s="65"/>
      <c r="E24" s="65"/>
      <c r="F24" s="67"/>
      <c r="G24" s="67"/>
      <c r="H24" s="67"/>
      <c r="I24" s="68" cm="1">
        <f t="array" ref="I24">IF(H24="Neterminuota",0.0131,IF(H24="Terminuota",0.0203,0))</f>
        <v>0</v>
      </c>
      <c r="J24" s="69"/>
      <c r="K24" s="68" cm="1">
        <f t="array" ref="K24">IF(J24="Biudžetinė",0.0014,IF(J24="Verslo įm. ir kt.",0.0046,IF(J24="Kitos organizacijos**",0.003,0)))</f>
        <v>0</v>
      </c>
      <c r="L24" s="69"/>
      <c r="M24" s="70"/>
      <c r="N24" s="70"/>
      <c r="O24" s="71"/>
      <c r="P24" s="71"/>
      <c r="Q24" s="71"/>
      <c r="R24" t="str" s="69" cm="1">
        <f t="array" ref="R24">IF(N24="Mėnesinis",ROUND(O24/P24*Q24,2),IF(N24="Valandinis",ROUND(O24*Q24,2)," "))</f>
        <v> </v>
      </c>
      <c r="S24" s="71"/>
      <c r="T24" s="71"/>
      <c r="U24" s="71"/>
      <c r="V24" s="71"/>
      <c r="W24" s="71"/>
      <c r="X24" s="71"/>
      <c r="Y24" t="str" s="72" cm="1">
        <f t="array" ref="Y24">_xlfn.IFERROR(ROUND(((I24+K24)*(R24+S24+T24+U24+W24+X24))+(R24+S24+T24+U24+W24+X24)+V24,2),"0")</f>
        <v>0</v>
      </c>
      <c r="Z24" s="69"/>
      <c r="AA24" s="69"/>
      <c r="AB24" t="str" s="69" cm="1">
        <f t="array" ref="AB24">IF(OR(Z24="",AA24=""),"",VLOOKUP(CONCATENATE(Z24," dienų darbo savaitė"),'Atostogų išmokų FN'!$A$7:$AH$8,AA24-16)/100)</f>
      </c>
      <c r="AC24" s="73" cm="1">
        <f t="array" ref="AC24">ROUND(IF(Z24="",0,(SUM(R24:U24,W24)*(1+(I24+K24))*AB24)),2)</f>
        <v>0</v>
      </c>
      <c r="AN24" t="str" s="74" cm="1">
        <f t="array" ref="AN24">LEFT(D24,3)</f>
      </c>
      <c r="AO24" t="str" s="74" cm="1">
        <f t="array" ref="AO24">LEFT(E24,3)</f>
      </c>
    </row>
    <row r="25" s="8" customFormat="1" ht="13.55" customHeight="1">
      <c r="B25" t="str" s="75" cm="1">
        <f t="array" ref="B25">IF(OR(D25&lt;&gt;"",F25&lt;&gt;"",D26&lt;&gt;"",F26&lt;&gt;""),B24+1,"")</f>
      </c>
      <c r="C25" s="65"/>
      <c r="D25" s="65"/>
      <c r="E25" s="65"/>
      <c r="F25" s="67"/>
      <c r="G25" s="67"/>
      <c r="H25" s="67"/>
      <c r="I25" s="68" cm="1">
        <f t="array" ref="I25">IF(H25="Neterminuota",0.0131,IF(H25="Terminuota",0.0203,0))</f>
        <v>0</v>
      </c>
      <c r="J25" s="69"/>
      <c r="K25" s="68" cm="1">
        <f t="array" ref="K25">IF(J25="Biudžetinė",0.0014,IF(J25="Verslo įm. ir kt.",0.0046,IF(J25="Kitos organizacijos**",0.003,0)))</f>
        <v>0</v>
      </c>
      <c r="L25" s="69"/>
      <c r="M25" s="70"/>
      <c r="N25" s="70"/>
      <c r="O25" s="71"/>
      <c r="P25" s="71"/>
      <c r="Q25" s="71"/>
      <c r="R25" t="str" s="69" cm="1">
        <f t="array" ref="R25">IF(N25="Mėnesinis",ROUND(O25/P25*Q25,2),IF(N25="Valandinis",ROUND(O25*Q25,2)," "))</f>
        <v> </v>
      </c>
      <c r="S25" s="71"/>
      <c r="T25" s="71"/>
      <c r="U25" s="71"/>
      <c r="V25" s="71"/>
      <c r="W25" s="71"/>
      <c r="X25" s="71"/>
      <c r="Y25" t="str" s="72" cm="1">
        <f t="array" ref="Y25">_xlfn.IFERROR(ROUND(((I25+K25)*(R25+S25+T25+U25+W25+X25))+(R25+S25+T25+U25+W25+X25)+V25,2),"0")</f>
        <v>0</v>
      </c>
      <c r="Z25" s="69"/>
      <c r="AA25" s="69"/>
      <c r="AB25" t="str" s="69" cm="1">
        <f t="array" ref="AB25">IF(OR(Z25="",AA25=""),"",VLOOKUP(CONCATENATE(Z25," dienų darbo savaitė"),'Atostogų išmokų FN'!$A$7:$AH$8,AA25-16)/100)</f>
      </c>
      <c r="AC25" s="73" cm="1">
        <f t="array" ref="AC25">ROUND(IF(Z25="",0,(SUM(R25:U25,W25)*(1+(I25+K25))*AB25)),2)</f>
        <v>0</v>
      </c>
      <c r="AN25" t="str" s="74" cm="1">
        <f t="array" ref="AN25">LEFT(D25,3)</f>
      </c>
      <c r="AO25" t="str" s="74" cm="1">
        <f t="array" ref="AO25">LEFT(E25,3)</f>
      </c>
    </row>
    <row r="26" s="8" customFormat="1" ht="13.55" customHeight="1">
      <c r="B26" t="str" s="75" cm="1">
        <f t="array" ref="B26">IF(OR(D26&lt;&gt;"",F26&lt;&gt;"",D27&lt;&gt;"",F27&lt;&gt;""),B25+1,"")</f>
      </c>
      <c r="C26" s="65"/>
      <c r="D26" s="65"/>
      <c r="E26" s="65"/>
      <c r="F26" s="76"/>
      <c r="G26" s="76"/>
      <c r="H26" s="67"/>
      <c r="I26" s="68" cm="1">
        <f t="array" ref="I26">IF(H26="Neterminuota",0.0131,IF(H26="Terminuota",0.0203,0))</f>
        <v>0</v>
      </c>
      <c r="J26" s="69"/>
      <c r="K26" s="68" cm="1">
        <f t="array" ref="K26">IF(J26="Biudžetinė",0.0014,IF(J26="Verslo įm. ir kt.",0.0046,IF(J26="Kitos organizacijos**",0.003,0)))</f>
        <v>0</v>
      </c>
      <c r="L26" s="69"/>
      <c r="M26" s="70"/>
      <c r="N26" s="70"/>
      <c r="O26" s="71"/>
      <c r="P26" s="71"/>
      <c r="Q26" s="71"/>
      <c r="R26" t="str" s="69" cm="1">
        <f t="array" ref="R26">IF(N26="Mėnesinis",ROUND(O26/P26*Q26,2),IF(N26="Valandinis",ROUND(O26*Q26,2)," "))</f>
        <v> </v>
      </c>
      <c r="S26" s="71"/>
      <c r="T26" s="71"/>
      <c r="U26" s="71"/>
      <c r="V26" s="71"/>
      <c r="W26" s="71"/>
      <c r="X26" s="71"/>
      <c r="Y26" t="str" s="72" cm="1">
        <f t="array" ref="Y26">_xlfn.IFERROR(ROUND(((I26+K26)*(R26+S26+T26+U26+W26+X26))+(R26+S26+T26+U26+W26+X26)+V26,2),"0")</f>
        <v>0</v>
      </c>
      <c r="Z26" s="69"/>
      <c r="AA26" s="69"/>
      <c r="AB26" t="str" s="69" cm="1">
        <f t="array" ref="AB26">IF(OR(Z26="",AA26=""),"",VLOOKUP(CONCATENATE(Z26," dienų darbo savaitė"),'Atostogų išmokų FN'!$A$7:$AH$8,AA26-16)/100)</f>
      </c>
      <c r="AC26" s="73" cm="1">
        <f t="array" ref="AC26">ROUND(IF(Z26="",0,(SUM(R26:U26,W26)*(1+(I26+K26))*AB26)),2)</f>
        <v>0</v>
      </c>
      <c r="AN26" t="str" s="74" cm="1">
        <f t="array" ref="AN26">LEFT(D26,3)</f>
      </c>
      <c r="AO26" t="str" s="74" cm="1">
        <f t="array" ref="AO26">LEFT(E26,3)</f>
      </c>
    </row>
    <row r="27" s="8" customFormat="1" ht="13.55" customHeight="1">
      <c r="B27" t="str" s="75" cm="1">
        <f t="array" ref="B27">IF(OR(D27&lt;&gt;"",F27&lt;&gt;"",D28&lt;&gt;"",F28&lt;&gt;""),B26+1,"")</f>
      </c>
      <c r="C27" s="65"/>
      <c r="D27" s="65"/>
      <c r="E27" s="65"/>
      <c r="F27" s="76"/>
      <c r="G27" s="76"/>
      <c r="H27" s="67"/>
      <c r="I27" s="68" cm="1">
        <f t="array" ref="I27">IF(H27="Neterminuota",0.0131,IF(H27="Terminuota",0.0203,0))</f>
        <v>0</v>
      </c>
      <c r="J27" s="69"/>
      <c r="K27" s="68" cm="1">
        <f t="array" ref="K27">IF(J27="Biudžetinė",0.0014,IF(J27="Verslo įm. ir kt.",0.0046,IF(J27="Kitos organizacijos**",0.003,0)))</f>
        <v>0</v>
      </c>
      <c r="L27" s="69"/>
      <c r="M27" s="70"/>
      <c r="N27" s="70"/>
      <c r="O27" s="71"/>
      <c r="P27" s="71"/>
      <c r="Q27" s="71"/>
      <c r="R27" t="str" s="69" cm="1">
        <f t="array" ref="R27">IF(N27="Mėnesinis",ROUND(O27/P27*Q27,2),IF(N27="Valandinis",ROUND(O27*Q27,2)," "))</f>
        <v> </v>
      </c>
      <c r="S27" s="71"/>
      <c r="T27" s="71"/>
      <c r="U27" s="71"/>
      <c r="V27" s="71"/>
      <c r="W27" s="71"/>
      <c r="X27" s="71"/>
      <c r="Y27" t="str" s="72" cm="1">
        <f t="array" ref="Y27">_xlfn.IFERROR(ROUND(((I27+K27)*(R27+S27+T27+U27+W27+X27))+(R27+S27+T27+U27+W27+X27)+V27,2),"0")</f>
        <v>0</v>
      </c>
      <c r="Z27" s="69"/>
      <c r="AA27" s="69"/>
      <c r="AB27" t="str" s="69" cm="1">
        <f t="array" ref="AB27">IF(OR(Z27="",AA27=""),"",VLOOKUP(CONCATENATE(Z27," dienų darbo savaitė"),'Atostogų išmokų FN'!$A$7:$AH$8,AA27-16)/100)</f>
      </c>
      <c r="AC27" s="73" cm="1">
        <f t="array" ref="AC27">ROUND(IF(Z27="",0,(SUM(R27:U27,W27)*(1+(I27+K27))*AB27)),2)</f>
        <v>0</v>
      </c>
      <c r="AN27" t="str" s="74" cm="1">
        <f t="array" ref="AN27">LEFT(D27,3)</f>
      </c>
      <c r="AO27" t="str" s="74" cm="1">
        <f t="array" ref="AO27">LEFT(E27,3)</f>
      </c>
    </row>
    <row r="28" s="8" customFormat="1" ht="13.55" customHeight="1">
      <c r="B28" t="str" s="75" cm="1">
        <f t="array" ref="B28">IF(OR(D28&lt;&gt;"",F28&lt;&gt;"",D29&lt;&gt;"",F29&lt;&gt;""),B27+1,"")</f>
      </c>
      <c r="C28" s="65"/>
      <c r="D28" s="65"/>
      <c r="E28" s="65"/>
      <c r="F28" s="76"/>
      <c r="G28" s="76"/>
      <c r="H28" s="67"/>
      <c r="I28" s="68" cm="1">
        <f t="array" ref="I28">IF(H28="Neterminuota",0.0131,IF(H28="Terminuota",0.0203,0))</f>
        <v>0</v>
      </c>
      <c r="J28" s="69"/>
      <c r="K28" s="68" cm="1">
        <f t="array" ref="K28">IF(J28="Biudžetinė",0.0014,IF(J28="Verslo įm. ir kt.",0.0046,IF(J28="Kitos organizacijos**",0.003,0)))</f>
        <v>0</v>
      </c>
      <c r="L28" s="69"/>
      <c r="M28" s="70"/>
      <c r="N28" s="70"/>
      <c r="O28" s="71"/>
      <c r="P28" s="71"/>
      <c r="Q28" s="71"/>
      <c r="R28" t="str" s="69" cm="1">
        <f t="array" ref="R28">IF(N28="Mėnesinis",ROUND(O28/P28*Q28,2),IF(N28="Valandinis",ROUND(O28*Q28,2)," "))</f>
        <v> </v>
      </c>
      <c r="S28" s="71"/>
      <c r="T28" s="71"/>
      <c r="U28" s="71"/>
      <c r="V28" s="71"/>
      <c r="W28" s="71"/>
      <c r="X28" s="71"/>
      <c r="Y28" t="str" s="72" cm="1">
        <f t="array" ref="Y28">_xlfn.IFERROR(ROUND(((I28+K28)*(R28+S28+T28+U28+W28+X28))+(R28+S28+T28+U28+W28+X28)+V28,2),"0")</f>
        <v>0</v>
      </c>
      <c r="Z28" s="69"/>
      <c r="AA28" s="69"/>
      <c r="AB28" t="str" s="69" cm="1">
        <f t="array" ref="AB28">IF(OR(Z28="",AA28=""),"",VLOOKUP(CONCATENATE(Z28," dienų darbo savaitė"),'Atostogų išmokų FN'!$A$7:$AH$8,AA28-16)/100)</f>
      </c>
      <c r="AC28" s="73" cm="1">
        <f t="array" ref="AC28">ROUND(IF(Z28="",0,(SUM(R28:U28,W28)*(1+(I28+K28))*AB28)),2)</f>
        <v>0</v>
      </c>
      <c r="AN28" t="str" s="74" cm="1">
        <f t="array" ref="AN28">LEFT(D28,3)</f>
      </c>
      <c r="AO28" t="str" s="74" cm="1">
        <f t="array" ref="AO28">LEFT(E28,3)</f>
      </c>
    </row>
    <row r="29" s="8" customFormat="1" ht="13.55" customHeight="1">
      <c r="B29" t="str" s="75" cm="1">
        <f t="array" ref="B29">IF(OR(D29&lt;&gt;"",F29&lt;&gt;"",D48&lt;&gt;"",F48&lt;&gt;""),B28+1,"")</f>
      </c>
      <c r="C29" s="65"/>
      <c r="D29" s="77"/>
      <c r="E29" s="77"/>
      <c r="F29" s="67"/>
      <c r="G29" s="67"/>
      <c r="H29" s="67"/>
      <c r="I29" s="68" cm="1">
        <f t="array" ref="I29">IF(H29="Neterminuota",0.0131,IF(H29="Terminuota",0.0203,0))</f>
        <v>0</v>
      </c>
      <c r="J29" s="69"/>
      <c r="K29" s="68" cm="1">
        <f t="array" ref="K29">IF(J29="Biudžetinė",0.0014,IF(J29="Verslo įm. ir kt.",0.0046,IF(J29="Kitos organizacijos**",0.003,0)))</f>
        <v>0</v>
      </c>
      <c r="L29" s="69"/>
      <c r="M29" s="70"/>
      <c r="N29" s="70"/>
      <c r="O29" s="71"/>
      <c r="P29" s="71"/>
      <c r="Q29" s="71"/>
      <c r="R29" t="str" s="69" cm="1">
        <f t="array" ref="R29">IF(N29="Mėnesinis",ROUND(O29/P29*Q29,2),IF(N29="Valandinis",ROUND(O29*Q29,2)," "))</f>
        <v> </v>
      </c>
      <c r="S29" s="71"/>
      <c r="T29" s="71"/>
      <c r="U29" s="71"/>
      <c r="V29" s="71"/>
      <c r="W29" s="71"/>
      <c r="X29" s="71"/>
      <c r="Y29" t="str" s="72" cm="1">
        <f t="array" ref="Y29">_xlfn.IFERROR(ROUND(((I29+K29)*(R29+S29+T29+U29+W29+X29))+(R29+S29+T29+U29+W29+X29)+V29,2),"0")</f>
        <v>0</v>
      </c>
      <c r="Z29" s="69"/>
      <c r="AA29" s="69"/>
      <c r="AB29" t="str" s="69" cm="1">
        <f t="array" ref="AB29">IF(OR(Z29="",AA29=""),"",VLOOKUP(CONCATENATE(Z29," dienų darbo savaitė"),'Atostogų išmokų FN'!$A$7:$AH$8,AA29-16)/100)</f>
      </c>
      <c r="AC29" s="73" cm="1">
        <f t="array" ref="AC29">ROUND(IF(Z29="",0,(SUM(R29:U29,W29)*(1+(I29+K29))*AB29)),2)</f>
        <v>0</v>
      </c>
      <c r="AN29" t="str" s="74" cm="1">
        <f t="array" ref="AN29">LEFT(D29,3)</f>
      </c>
      <c r="AO29" t="str" s="74" cm="1">
        <f t="array" ref="AO29">LEFT(E29,3)</f>
      </c>
    </row>
    <row r="30" s="8" customFormat="1" ht="13.55" customHeight="1">
      <c r="B30" s="75"/>
      <c r="C30" s="65"/>
      <c r="D30" s="77"/>
      <c r="E30" s="77"/>
      <c r="F30" s="67"/>
      <c r="G30" s="67"/>
      <c r="H30" s="67"/>
      <c r="I30" s="68" cm="1">
        <f t="array" ref="I30">IF(H30="Neterminuota",0.0131,IF(H30="Terminuota",0.0203,0))</f>
        <v>0</v>
      </c>
      <c r="J30" s="69"/>
      <c r="K30" s="68" cm="1">
        <f t="array" ref="K30">IF(J30="Biudžetinė",0.0014,IF(J30="Verslo įm. ir kt.",0.0046,IF(J30="Kitos organizacijos**",0.003,0)))</f>
        <v>0</v>
      </c>
      <c r="L30" s="69"/>
      <c r="M30" s="70"/>
      <c r="N30" s="70"/>
      <c r="O30" s="71"/>
      <c r="P30" s="71"/>
      <c r="Q30" s="71"/>
      <c r="R30" t="str" s="69" cm="1">
        <f t="array" ref="R30">IF(N30="Mėnesinis",ROUND(O30/P30*Q30,2),IF(N30="Valandinis",ROUND(O30*Q30,2)," "))</f>
        <v> </v>
      </c>
      <c r="S30" s="71"/>
      <c r="T30" s="71"/>
      <c r="U30" s="71"/>
      <c r="V30" s="71"/>
      <c r="W30" s="71"/>
      <c r="X30" s="71"/>
      <c r="Y30" t="str" s="72" cm="1">
        <f t="array" ref="Y30">_xlfn.IFERROR(ROUND(((I30+K30)*(R30+S30+T30+U30+W30+X30))+(R30+S30+T30+U30+W30+X30)+V30,2),"0")</f>
        <v>0</v>
      </c>
      <c r="Z30" s="69"/>
      <c r="AA30" s="69"/>
      <c r="AB30" t="str" s="69" cm="1">
        <f t="array" ref="AB30">IF(OR(Z30="",AA30=""),"",VLOOKUP(CONCATENATE(Z30," dienų darbo savaitė"),'Atostogų išmokų FN'!$A$7:$AH$8,AA30-16)/100)</f>
      </c>
      <c r="AC30" s="73" cm="1">
        <f t="array" ref="AC30">ROUND(IF(Z30="",0,(SUM(R30:U30,W30)*(1+(I30+K30))*AB30)),2)</f>
        <v>0</v>
      </c>
      <c r="AN30" t="str" s="74" cm="1">
        <f t="array" ref="AN30">LEFT(D30,3)</f>
      </c>
      <c r="AO30" t="str" s="74" cm="1">
        <f t="array" ref="AO30">LEFT(E30,3)</f>
      </c>
    </row>
    <row r="31" s="8" customFormat="1" ht="13.55" customHeight="1">
      <c r="B31" s="75"/>
      <c r="C31" s="65"/>
      <c r="D31" s="77"/>
      <c r="E31" s="77"/>
      <c r="F31" s="67"/>
      <c r="G31" s="67"/>
      <c r="H31" s="67"/>
      <c r="I31" s="68" cm="1">
        <f t="array" ref="I31">IF(H31="Neterminuota",0.0131,IF(H31="Terminuota",0.0203,0))</f>
        <v>0</v>
      </c>
      <c r="J31" s="69"/>
      <c r="K31" s="68" cm="1">
        <f t="array" ref="K31">IF(J31="Biudžetinė",0.0014,IF(J31="Verslo įm. ir kt.",0.0046,IF(J31="Kitos organizacijos**",0.003,0)))</f>
        <v>0</v>
      </c>
      <c r="L31" s="69"/>
      <c r="M31" s="70"/>
      <c r="N31" s="70"/>
      <c r="O31" s="71"/>
      <c r="P31" s="71"/>
      <c r="Q31" s="71"/>
      <c r="R31" t="str" s="69" cm="1">
        <f t="array" ref="R31">IF(N31="Mėnesinis",ROUND(O31/P31*Q31,2),IF(N31="Valandinis",ROUND(O31*Q31,2)," "))</f>
        <v> </v>
      </c>
      <c r="S31" s="71"/>
      <c r="T31" s="71"/>
      <c r="U31" s="71"/>
      <c r="V31" s="71"/>
      <c r="W31" s="71"/>
      <c r="X31" s="71"/>
      <c r="Y31" t="str" s="72" cm="1">
        <f t="array" ref="Y31">_xlfn.IFERROR(ROUND(((I31+K31)*(R31+S31+T31+U31+W31+X31))+(R31+S31+T31+U31+W31+X31)+V31,2),"0")</f>
        <v>0</v>
      </c>
      <c r="Z31" s="69"/>
      <c r="AA31" s="69"/>
      <c r="AB31" t="str" s="69" cm="1">
        <f t="array" ref="AB31">IF(OR(Z31="",AA31=""),"",VLOOKUP(CONCATENATE(Z31," dienų darbo savaitė"),'Atostogų išmokų FN'!$A$7:$AH$8,AA31-16)/100)</f>
      </c>
      <c r="AC31" s="73" cm="1">
        <f t="array" ref="AC31">ROUND(IF(Z31="",0,(SUM(R31:U31,W31)*(1+(I31+K31))*AB31)),2)</f>
        <v>0</v>
      </c>
      <c r="AN31" t="str" s="74" cm="1">
        <f t="array" ref="AN31">LEFT(D31,3)</f>
      </c>
      <c r="AO31" t="str" s="74" cm="1">
        <f t="array" ref="AO31">LEFT(E31,3)</f>
      </c>
    </row>
    <row r="32" s="8" customFormat="1" ht="13.55" customHeight="1">
      <c r="B32" s="75"/>
      <c r="C32" s="65"/>
      <c r="D32" s="77"/>
      <c r="E32" s="77"/>
      <c r="F32" s="67"/>
      <c r="G32" s="67"/>
      <c r="H32" s="67"/>
      <c r="I32" s="68" cm="1">
        <f t="array" ref="I32">IF(H32="Neterminuota",0.0131,IF(H32="Terminuota",0.0203,0))</f>
        <v>0</v>
      </c>
      <c r="J32" s="69"/>
      <c r="K32" s="68" cm="1">
        <f t="array" ref="K32">IF(J32="Biudžetinė",0.0014,IF(J32="Verslo įm. ir kt.",0.0046,IF(J32="Kitos organizacijos**",0.003,0)))</f>
        <v>0</v>
      </c>
      <c r="L32" s="69"/>
      <c r="M32" s="70"/>
      <c r="N32" s="70"/>
      <c r="O32" s="71"/>
      <c r="P32" s="71"/>
      <c r="Q32" s="71"/>
      <c r="R32" t="str" s="69" cm="1">
        <f t="array" ref="R32">IF(N32="Mėnesinis",ROUND(O32/P32*Q32,2),IF(N32="Valandinis",ROUND(O32*Q32,2)," "))</f>
        <v> </v>
      </c>
      <c r="S32" s="71"/>
      <c r="T32" s="71"/>
      <c r="U32" s="71"/>
      <c r="V32" s="71"/>
      <c r="W32" s="71"/>
      <c r="X32" s="71"/>
      <c r="Y32" t="str" s="72" cm="1">
        <f t="array" ref="Y32">_xlfn.IFERROR(ROUND(((I32+K32)*(R32+S32+T32+U32+W32+X32))+(R32+S32+T32+U32+W32+X32)+V32,2),"0")</f>
        <v>0</v>
      </c>
      <c r="Z32" s="69"/>
      <c r="AA32" s="69"/>
      <c r="AB32" t="str" s="69" cm="1">
        <f t="array" ref="AB32">IF(OR(Z32="",AA32=""),"",VLOOKUP(CONCATENATE(Z32," dienų darbo savaitė"),'Atostogų išmokų FN'!$A$7:$AH$8,AA32-16)/100)</f>
      </c>
      <c r="AC32" s="73" cm="1">
        <f t="array" ref="AC32">ROUND(IF(Z32="",0,(SUM(R32:U32,W32)*(1+(I32+K32))*AB32)),2)</f>
        <v>0</v>
      </c>
      <c r="AN32" t="str" s="74" cm="1">
        <f t="array" ref="AN32">LEFT(D32,3)</f>
      </c>
      <c r="AO32" t="str" s="74" cm="1">
        <f t="array" ref="AO32">LEFT(E32,3)</f>
      </c>
    </row>
    <row r="33" s="8" customFormat="1" ht="13.55" customHeight="1">
      <c r="B33" s="75"/>
      <c r="C33" s="65"/>
      <c r="D33" s="77"/>
      <c r="E33" s="77"/>
      <c r="F33" s="67"/>
      <c r="G33" s="67"/>
      <c r="H33" s="67"/>
      <c r="I33" s="68" cm="1">
        <f t="array" ref="I33">IF(H33="Neterminuota",0.0131,IF(H33="Terminuota",0.0203,0))</f>
        <v>0</v>
      </c>
      <c r="J33" s="69"/>
      <c r="K33" s="68" cm="1">
        <f t="array" ref="K33">IF(J33="Biudžetinė",0.0014,IF(J33="Verslo įm. ir kt.",0.0046,IF(J33="Kitos organizacijos**",0.003,0)))</f>
        <v>0</v>
      </c>
      <c r="L33" s="69"/>
      <c r="M33" s="70"/>
      <c r="N33" s="70"/>
      <c r="O33" s="71"/>
      <c r="P33" s="71"/>
      <c r="Q33" s="71"/>
      <c r="R33" t="str" s="69" cm="1">
        <f t="array" ref="R33">IF(N33="Mėnesinis",ROUND(O33/P33*Q33,2),IF(N33="Valandinis",ROUND(O33*Q33,2)," "))</f>
        <v> </v>
      </c>
      <c r="S33" s="71"/>
      <c r="T33" s="71"/>
      <c r="U33" s="71"/>
      <c r="V33" s="71"/>
      <c r="W33" s="71"/>
      <c r="X33" s="71"/>
      <c r="Y33" t="str" s="72" cm="1">
        <f t="array" ref="Y33">_xlfn.IFERROR(ROUND(((I33+K33)*(R33+S33+T33+U33+W33+X33))+(R33+S33+T33+U33+W33+X33)+V33,2),"0")</f>
        <v>0</v>
      </c>
      <c r="Z33" s="69"/>
      <c r="AA33" s="69"/>
      <c r="AB33" t="str" s="69" cm="1">
        <f t="array" ref="AB33">IF(OR(Z33="",AA33=""),"",VLOOKUP(CONCATENATE(Z33," dienų darbo savaitė"),'Atostogų išmokų FN'!$A$7:$AH$8,AA33-16)/100)</f>
      </c>
      <c r="AC33" s="73" cm="1">
        <f t="array" ref="AC33">ROUND(IF(Z33="",0,(SUM(R33:U33,W33)*(1+(I33+K33))*AB33)),2)</f>
        <v>0</v>
      </c>
      <c r="AN33" t="str" s="74" cm="1">
        <f t="array" ref="AN33">LEFT(D33,3)</f>
      </c>
      <c r="AO33" t="str" s="74" cm="1">
        <f t="array" ref="AO33">LEFT(E33,3)</f>
      </c>
    </row>
    <row r="34" s="8" customFormat="1" ht="13.55" customHeight="1">
      <c r="B34" s="75"/>
      <c r="C34" s="65"/>
      <c r="D34" s="77"/>
      <c r="E34" s="77"/>
      <c r="F34" s="67"/>
      <c r="G34" s="67"/>
      <c r="H34" s="67"/>
      <c r="I34" s="68" cm="1">
        <f t="array" ref="I34">IF(H34="Neterminuota",0.0131,IF(H34="Terminuota",0.0203,0))</f>
        <v>0</v>
      </c>
      <c r="J34" s="69"/>
      <c r="K34" s="68" cm="1">
        <f t="array" ref="K34">IF(J34="Biudžetinė",0.0014,IF(J34="Verslo įm. ir kt.",0.0046,IF(J34="Kitos organizacijos**",0.003,0)))</f>
        <v>0</v>
      </c>
      <c r="L34" s="69"/>
      <c r="M34" s="70"/>
      <c r="N34" s="70"/>
      <c r="O34" s="71"/>
      <c r="P34" s="71"/>
      <c r="Q34" s="71"/>
      <c r="R34" t="str" s="69" cm="1">
        <f t="array" ref="R34">IF(N34="Mėnesinis",ROUND(O34/P34*Q34,2),IF(N34="Valandinis",ROUND(O34*Q34,2)," "))</f>
        <v> </v>
      </c>
      <c r="S34" s="71"/>
      <c r="T34" s="71"/>
      <c r="U34" s="71"/>
      <c r="V34" s="71"/>
      <c r="W34" s="71"/>
      <c r="X34" s="71"/>
      <c r="Y34" t="str" s="72" cm="1">
        <f t="array" ref="Y34">_xlfn.IFERROR(ROUND(((I34+K34)*(R34+S34+T34+U34+W34+X34))+(R34+S34+T34+U34+W34+X34)+V34,2),"0")</f>
        <v>0</v>
      </c>
      <c r="Z34" s="69"/>
      <c r="AA34" s="69"/>
      <c r="AB34" t="str" s="69" cm="1">
        <f t="array" ref="AB34">IF(OR(Z34="",AA34=""),"",VLOOKUP(CONCATENATE(Z34," dienų darbo savaitė"),'Atostogų išmokų FN'!$A$7:$AH$8,AA34-16)/100)</f>
      </c>
      <c r="AC34" s="73" cm="1">
        <f t="array" ref="AC34">ROUND(IF(Z34="",0,(SUM(R34:U34,W34)*(1+(I34+K34))*AB34)),2)</f>
        <v>0</v>
      </c>
      <c r="AN34" t="str" s="74" cm="1">
        <f t="array" ref="AN34">LEFT(D34,3)</f>
      </c>
      <c r="AO34" t="str" s="74" cm="1">
        <f t="array" ref="AO34">LEFT(E34,3)</f>
      </c>
    </row>
    <row r="35" s="8" customFormat="1" ht="13.55" customHeight="1">
      <c r="B35" s="75"/>
      <c r="C35" s="65"/>
      <c r="D35" s="77"/>
      <c r="E35" s="77"/>
      <c r="F35" s="67"/>
      <c r="G35" s="67"/>
      <c r="H35" s="67"/>
      <c r="I35" s="68" cm="1">
        <f t="array" ref="I35">IF(H35="Neterminuota",0.0131,IF(H35="Terminuota",0.0203,0))</f>
        <v>0</v>
      </c>
      <c r="J35" s="69"/>
      <c r="K35" s="68" cm="1">
        <f t="array" ref="K35">IF(J35="Biudžetinė",0.0014,IF(J35="Verslo įm. ir kt.",0.0046,IF(J35="Kitos organizacijos**",0.003,0)))</f>
        <v>0</v>
      </c>
      <c r="L35" s="69"/>
      <c r="M35" s="70"/>
      <c r="N35" s="70"/>
      <c r="O35" s="71"/>
      <c r="P35" s="71"/>
      <c r="Q35" s="71"/>
      <c r="R35" t="str" s="69" cm="1">
        <f t="array" ref="R35">IF(N35="Mėnesinis",ROUND(O35/P35*Q35,2),IF(N35="Valandinis",ROUND(O35*Q35,2)," "))</f>
        <v> </v>
      </c>
      <c r="S35" s="71"/>
      <c r="T35" s="71"/>
      <c r="U35" s="71"/>
      <c r="V35" s="71"/>
      <c r="W35" s="71"/>
      <c r="X35" s="71"/>
      <c r="Y35" t="str" s="72" cm="1">
        <f t="array" ref="Y35">_xlfn.IFERROR(ROUND(((I35+K35)*(R35+S35+T35+U35+W35+X35))+(R35+S35+T35+U35+W35+X35)+V35,2),"0")</f>
        <v>0</v>
      </c>
      <c r="Z35" s="69"/>
      <c r="AA35" s="69"/>
      <c r="AB35" t="str" s="69" cm="1">
        <f t="array" ref="AB35">IF(OR(Z35="",AA35=""),"",VLOOKUP(CONCATENATE(Z35," dienų darbo savaitė"),'Atostogų išmokų FN'!$A$7:$AH$8,AA35-16)/100)</f>
      </c>
      <c r="AC35" s="73" cm="1">
        <f t="array" ref="AC35">ROUND(IF(Z35="",0,(SUM(R35:U35,W35)*(1+(I35+K35))*AB35)),2)</f>
        <v>0</v>
      </c>
      <c r="AN35" t="str" s="74" cm="1">
        <f t="array" ref="AN35">LEFT(D35,3)</f>
      </c>
      <c r="AO35" t="str" s="74" cm="1">
        <f t="array" ref="AO35">LEFT(E35,3)</f>
      </c>
    </row>
    <row r="36" s="8" customFormat="1" ht="13.55" customHeight="1">
      <c r="B36" s="75"/>
      <c r="C36" s="65"/>
      <c r="D36" s="77"/>
      <c r="E36" s="77"/>
      <c r="F36" s="67"/>
      <c r="G36" s="67"/>
      <c r="H36" s="67"/>
      <c r="I36" s="68" cm="1">
        <f t="array" ref="I36">IF(H36="Neterminuota",0.0131,IF(H36="Terminuota",0.0203,0))</f>
        <v>0</v>
      </c>
      <c r="J36" s="69"/>
      <c r="K36" s="68" cm="1">
        <f t="array" ref="K36">IF(J36="Biudžetinė",0.0014,IF(J36="Verslo įm. ir kt.",0.0046,IF(J36="Kitos organizacijos**",0.003,0)))</f>
        <v>0</v>
      </c>
      <c r="L36" s="69"/>
      <c r="M36" s="70"/>
      <c r="N36" s="70"/>
      <c r="O36" s="71"/>
      <c r="P36" s="71"/>
      <c r="Q36" s="71"/>
      <c r="R36" t="str" s="69" cm="1">
        <f t="array" ref="R36">IF(N36="Mėnesinis",ROUND(O36/P36*Q36,2),IF(N36="Valandinis",ROUND(O36*Q36,2)," "))</f>
        <v> </v>
      </c>
      <c r="S36" s="71"/>
      <c r="T36" s="71"/>
      <c r="U36" s="71"/>
      <c r="V36" s="71"/>
      <c r="W36" s="71"/>
      <c r="X36" s="71"/>
      <c r="Y36" t="str" s="72" cm="1">
        <f t="array" ref="Y36">_xlfn.IFERROR(ROUND(((I36+K36)*(R36+S36+T36+U36+W36+X36))+(R36+S36+T36+U36+W36+X36)+V36,2),"0")</f>
        <v>0</v>
      </c>
      <c r="Z36" s="69"/>
      <c r="AA36" s="69"/>
      <c r="AB36" t="str" s="69" cm="1">
        <f t="array" ref="AB36">IF(OR(Z36="",AA36=""),"",VLOOKUP(CONCATENATE(Z36," dienų darbo savaitė"),'Atostogų išmokų FN'!$A$7:$AH$8,AA36-16)/100)</f>
      </c>
      <c r="AC36" s="73" cm="1">
        <f t="array" ref="AC36">ROUND(IF(Z36="",0,(SUM(R36:U36,W36)*(1+(I36+K36))*AB36)),2)</f>
        <v>0</v>
      </c>
      <c r="AN36" t="str" s="74" cm="1">
        <f t="array" ref="AN36">LEFT(D36,3)</f>
      </c>
      <c r="AO36" t="str" s="74" cm="1">
        <f t="array" ref="AO36">LEFT(E36,3)</f>
      </c>
    </row>
    <row r="37" s="8" customFormat="1" ht="13.55" customHeight="1">
      <c r="B37" s="75"/>
      <c r="C37" s="65"/>
      <c r="D37" s="77"/>
      <c r="E37" s="77"/>
      <c r="F37" s="67"/>
      <c r="G37" s="67"/>
      <c r="H37" s="67"/>
      <c r="I37" s="68" cm="1">
        <f t="array" ref="I37">IF(H37="Neterminuota",0.0131,IF(H37="Terminuota",0.0203,0))</f>
        <v>0</v>
      </c>
      <c r="J37" s="69"/>
      <c r="K37" s="68" cm="1">
        <f t="array" ref="K37">IF(J37="Biudžetinė",0.0014,IF(J37="Verslo įm. ir kt.",0.0046,IF(J37="Kitos organizacijos**",0.003,0)))</f>
        <v>0</v>
      </c>
      <c r="L37" s="69"/>
      <c r="M37" s="70"/>
      <c r="N37" s="70"/>
      <c r="O37" s="71"/>
      <c r="P37" s="71"/>
      <c r="Q37" s="71"/>
      <c r="R37" t="str" s="69" cm="1">
        <f t="array" ref="R37">IF(N37="Mėnesinis",ROUND(O37/P37*Q37,2),IF(N37="Valandinis",ROUND(O37*Q37,2)," "))</f>
        <v> </v>
      </c>
      <c r="S37" s="71"/>
      <c r="T37" s="71"/>
      <c r="U37" s="71"/>
      <c r="V37" s="71"/>
      <c r="W37" s="71"/>
      <c r="X37" s="71"/>
      <c r="Y37" t="str" s="72" cm="1">
        <f t="array" ref="Y37">_xlfn.IFERROR(ROUND(((I37+K37)*(R37+S37+T37+U37+W37+X37))+(R37+S37+T37+U37+W37+X37)+V37,2),"0")</f>
        <v>0</v>
      </c>
      <c r="Z37" s="69"/>
      <c r="AA37" s="69"/>
      <c r="AB37" t="str" s="69" cm="1">
        <f t="array" ref="AB37">IF(OR(Z37="",AA37=""),"",VLOOKUP(CONCATENATE(Z37," dienų darbo savaitė"),'Atostogų išmokų FN'!$A$7:$AH$8,AA37-16)/100)</f>
      </c>
      <c r="AC37" s="73" cm="1">
        <f t="array" ref="AC37">ROUND(IF(Z37="",0,(SUM(R37:U37,W37)*(1+(I37+K37))*AB37)),2)</f>
        <v>0</v>
      </c>
      <c r="AN37" t="str" s="74" cm="1">
        <f t="array" ref="AN37">LEFT(D37,3)</f>
      </c>
      <c r="AO37" t="str" s="74" cm="1">
        <f t="array" ref="AO37">LEFT(E37,3)</f>
      </c>
    </row>
    <row r="38" s="8" customFormat="1" ht="13.55" customHeight="1">
      <c r="B38" s="75"/>
      <c r="C38" s="65"/>
      <c r="D38" s="77"/>
      <c r="E38" s="77"/>
      <c r="F38" s="67"/>
      <c r="G38" s="67"/>
      <c r="H38" s="67"/>
      <c r="I38" s="68" cm="1">
        <f t="array" ref="I38">IF(H38="Neterminuota",0.0131,IF(H38="Terminuota",0.0203,0))</f>
        <v>0</v>
      </c>
      <c r="J38" s="69"/>
      <c r="K38" s="68" cm="1">
        <f t="array" ref="K38">IF(J38="Biudžetinė",0.0014,IF(J38="Verslo įm. ir kt.",0.0046,IF(J38="Kitos organizacijos**",0.003,0)))</f>
        <v>0</v>
      </c>
      <c r="L38" s="69"/>
      <c r="M38" s="70"/>
      <c r="N38" s="70"/>
      <c r="O38" s="71"/>
      <c r="P38" s="71"/>
      <c r="Q38" s="71"/>
      <c r="R38" t="str" s="69" cm="1">
        <f t="array" ref="R38">IF(N38="Mėnesinis",ROUND(O38/P38*Q38,2),IF(N38="Valandinis",ROUND(O38*Q38,2)," "))</f>
        <v> </v>
      </c>
      <c r="S38" s="71"/>
      <c r="T38" s="71"/>
      <c r="U38" s="71"/>
      <c r="V38" s="71"/>
      <c r="W38" s="71"/>
      <c r="X38" s="71"/>
      <c r="Y38" t="str" s="72" cm="1">
        <f t="array" ref="Y38">_xlfn.IFERROR(ROUND(((I38+K38)*(R38+S38+T38+U38+W38+X38))+(R38+S38+T38+U38+W38+X38)+V38,2),"0")</f>
        <v>0</v>
      </c>
      <c r="Z38" s="69"/>
      <c r="AA38" s="69"/>
      <c r="AB38" t="str" s="69" cm="1">
        <f t="array" ref="AB38">IF(OR(Z38="",AA38=""),"",VLOOKUP(CONCATENATE(Z38," dienų darbo savaitė"),'Atostogų išmokų FN'!$A$7:$AH$8,AA38-16)/100)</f>
      </c>
      <c r="AC38" s="73" cm="1">
        <f t="array" ref="AC38">ROUND(IF(Z38="",0,(SUM(R38:U38,W38)*(1+(I38+K38))*AB38)),2)</f>
        <v>0</v>
      </c>
      <c r="AN38" t="str" s="74" cm="1">
        <f t="array" ref="AN38">LEFT(D38,3)</f>
      </c>
      <c r="AO38" t="str" s="74" cm="1">
        <f t="array" ref="AO38">LEFT(E38,3)</f>
      </c>
    </row>
    <row r="39" s="8" customFormat="1" ht="13.55" customHeight="1">
      <c r="B39" s="75"/>
      <c r="C39" s="65"/>
      <c r="D39" s="77"/>
      <c r="E39" s="77"/>
      <c r="F39" s="67"/>
      <c r="G39" s="67"/>
      <c r="H39" s="67"/>
      <c r="I39" s="68" cm="1">
        <f t="array" ref="I39">IF(H39="Neterminuota",0.0131,IF(H39="Terminuota",0.0203,0))</f>
        <v>0</v>
      </c>
      <c r="J39" s="69"/>
      <c r="K39" s="68" cm="1">
        <f t="array" ref="K39">IF(J39="Biudžetinė",0.0014,IF(J39="Verslo įm. ir kt.",0.0046,IF(J39="Kitos organizacijos**",0.003,0)))</f>
        <v>0</v>
      </c>
      <c r="L39" s="69"/>
      <c r="M39" s="70"/>
      <c r="N39" s="70"/>
      <c r="O39" s="71"/>
      <c r="P39" s="71"/>
      <c r="Q39" s="71"/>
      <c r="R39" t="str" s="69" cm="1">
        <f t="array" ref="R39">IF(N39="Mėnesinis",ROUND(O39/P39*Q39,2),IF(N39="Valandinis",ROUND(O39*Q39,2)," "))</f>
        <v> </v>
      </c>
      <c r="S39" s="71"/>
      <c r="T39" s="71"/>
      <c r="U39" s="71"/>
      <c r="V39" s="71"/>
      <c r="W39" s="71"/>
      <c r="X39" s="71"/>
      <c r="Y39" t="str" s="72" cm="1">
        <f t="array" ref="Y39">_xlfn.IFERROR(ROUND(((I39+K39)*(R39+S39+T39+U39+W39+X39))+(R39+S39+T39+U39+W39+X39)+V39,2),"0")</f>
        <v>0</v>
      </c>
      <c r="Z39" s="69"/>
      <c r="AA39" s="69"/>
      <c r="AB39" t="str" s="69" cm="1">
        <f t="array" ref="AB39">IF(OR(Z39="",AA39=""),"",VLOOKUP(CONCATENATE(Z39," dienų darbo savaitė"),'Atostogų išmokų FN'!$A$7:$AH$8,AA39-16)/100)</f>
      </c>
      <c r="AC39" s="73" cm="1">
        <f t="array" ref="AC39">ROUND(IF(Z39="",0,(SUM(R39:U39,W39)*(1+(I39+K39))*AB39)),2)</f>
        <v>0</v>
      </c>
      <c r="AN39" t="str" s="74" cm="1">
        <f t="array" ref="AN39">LEFT(D39,3)</f>
      </c>
      <c r="AO39" t="str" s="74" cm="1">
        <f t="array" ref="AO39">LEFT(E39,3)</f>
      </c>
    </row>
    <row r="40" s="8" customFormat="1" ht="13.55" customHeight="1">
      <c r="B40" s="75"/>
      <c r="C40" s="65"/>
      <c r="D40" s="77"/>
      <c r="E40" s="77"/>
      <c r="F40" s="67"/>
      <c r="G40" s="67"/>
      <c r="H40" s="67"/>
      <c r="I40" s="68" cm="1">
        <f t="array" ref="I40">IF(H40="Neterminuota",0.0131,IF(H40="Terminuota",0.0203,0))</f>
        <v>0</v>
      </c>
      <c r="J40" s="69"/>
      <c r="K40" s="68" cm="1">
        <f t="array" ref="K40">IF(J40="Biudžetinė",0.0014,IF(J40="Verslo įm. ir kt.",0.0046,IF(J40="Kitos organizacijos**",0.003,0)))</f>
        <v>0</v>
      </c>
      <c r="L40" s="69"/>
      <c r="M40" s="70"/>
      <c r="N40" s="70"/>
      <c r="O40" s="71"/>
      <c r="P40" s="71"/>
      <c r="Q40" s="71"/>
      <c r="R40" t="str" s="69" cm="1">
        <f t="array" ref="R40">IF(N40="Mėnesinis",ROUND(O40/P40*Q40,2),IF(N40="Valandinis",ROUND(O40*Q40,2)," "))</f>
        <v> </v>
      </c>
      <c r="S40" s="71"/>
      <c r="T40" s="71"/>
      <c r="U40" s="71"/>
      <c r="V40" s="71"/>
      <c r="W40" s="71"/>
      <c r="X40" s="71"/>
      <c r="Y40" t="str" s="72" cm="1">
        <f t="array" ref="Y40">_xlfn.IFERROR(ROUND(((I40+K40)*(R40+S40+T40+U40+W40+X40))+(R40+S40+T40+U40+W40+X40)+V40,2),"0")</f>
        <v>0</v>
      </c>
      <c r="Z40" s="69"/>
      <c r="AA40" s="69"/>
      <c r="AB40" t="str" s="69" cm="1">
        <f t="array" ref="AB40">IF(OR(Z40="",AA40=""),"",VLOOKUP(CONCATENATE(Z40," dienų darbo savaitė"),'Atostogų išmokų FN'!$A$7:$AH$8,AA40-16)/100)</f>
      </c>
      <c r="AC40" s="73" cm="1">
        <f t="array" ref="AC40">ROUND(IF(Z40="",0,(SUM(R40:U40,W40)*(1+(I40+K40))*AB40)),2)</f>
        <v>0</v>
      </c>
      <c r="AN40" t="str" s="74" cm="1">
        <f t="array" ref="AN40">LEFT(D40,3)</f>
      </c>
      <c r="AO40" t="str" s="74" cm="1">
        <f t="array" ref="AO40">LEFT(E40,3)</f>
      </c>
    </row>
    <row r="41" s="8" customFormat="1" ht="13.55" customHeight="1">
      <c r="B41" s="75"/>
      <c r="C41" s="65"/>
      <c r="D41" s="77"/>
      <c r="E41" s="77"/>
      <c r="F41" s="67"/>
      <c r="G41" s="67"/>
      <c r="H41" s="67"/>
      <c r="I41" s="68" cm="1">
        <f t="array" ref="I41">IF(H41="Neterminuota",0.0131,IF(H41="Terminuota",0.0203,0))</f>
        <v>0</v>
      </c>
      <c r="J41" s="69"/>
      <c r="K41" s="68" cm="1">
        <f t="array" ref="K41">IF(J41="Biudžetinė",0.0014,IF(J41="Verslo įm. ir kt.",0.0046,IF(J41="Kitos organizacijos**",0.003,0)))</f>
        <v>0</v>
      </c>
      <c r="L41" s="69"/>
      <c r="M41" s="70"/>
      <c r="N41" s="70"/>
      <c r="O41" s="71"/>
      <c r="P41" s="71"/>
      <c r="Q41" s="71"/>
      <c r="R41" t="str" s="69" cm="1">
        <f t="array" ref="R41">IF(N41="Mėnesinis",ROUND(O41/P41*Q41,2),IF(N41="Valandinis",ROUND(O41*Q41,2)," "))</f>
        <v> </v>
      </c>
      <c r="S41" s="71"/>
      <c r="T41" s="71"/>
      <c r="U41" s="71"/>
      <c r="V41" s="71"/>
      <c r="W41" s="71"/>
      <c r="X41" s="71"/>
      <c r="Y41" t="str" s="72" cm="1">
        <f t="array" ref="Y41">_xlfn.IFERROR(ROUND(((I41+K41)*(R41+S41+T41+U41+W41+X41))+(R41+S41+T41+U41+W41+X41)+V41,2),"0")</f>
        <v>0</v>
      </c>
      <c r="Z41" s="69"/>
      <c r="AA41" s="69"/>
      <c r="AB41" t="str" s="69" cm="1">
        <f t="array" ref="AB41">IF(OR(Z41="",AA41=""),"",VLOOKUP(CONCATENATE(Z41," dienų darbo savaitė"),'Atostogų išmokų FN'!$A$7:$AH$8,AA41-16)/100)</f>
      </c>
      <c r="AC41" s="73" cm="1">
        <f t="array" ref="AC41">ROUND(IF(Z41="",0,(SUM(R41:U41,W41)*(1+(I41+K41))*AB41)),2)</f>
        <v>0</v>
      </c>
      <c r="AN41" t="str" s="74" cm="1">
        <f t="array" ref="AN41">LEFT(D41,3)</f>
      </c>
      <c r="AO41" t="str" s="74" cm="1">
        <f t="array" ref="AO41">LEFT(E41,3)</f>
      </c>
    </row>
    <row r="42" s="8" customFormat="1" ht="13.55" customHeight="1">
      <c r="B42" s="75"/>
      <c r="C42" s="65"/>
      <c r="D42" s="77"/>
      <c r="E42" s="77"/>
      <c r="F42" s="67"/>
      <c r="G42" s="67"/>
      <c r="H42" s="67"/>
      <c r="I42" s="68" cm="1">
        <f t="array" ref="I42">IF(H42="Neterminuota",0.0131,IF(H42="Terminuota",0.0203,0))</f>
        <v>0</v>
      </c>
      <c r="J42" s="69"/>
      <c r="K42" s="68" cm="1">
        <f t="array" ref="K42">IF(J42="Biudžetinė",0.0014,IF(J42="Verslo įm. ir kt.",0.0046,IF(J42="Kitos organizacijos**",0.003,0)))</f>
        <v>0</v>
      </c>
      <c r="L42" s="69"/>
      <c r="M42" s="70"/>
      <c r="N42" s="70"/>
      <c r="O42" s="71"/>
      <c r="P42" s="71"/>
      <c r="Q42" s="71"/>
      <c r="R42" t="str" s="69" cm="1">
        <f t="array" ref="R42">IF(N42="Mėnesinis",ROUND(O42/P42*Q42,2),IF(N42="Valandinis",ROUND(O42*Q42,2)," "))</f>
        <v> </v>
      </c>
      <c r="S42" s="71"/>
      <c r="T42" s="71"/>
      <c r="U42" s="71"/>
      <c r="V42" s="71"/>
      <c r="W42" s="71"/>
      <c r="X42" s="71"/>
      <c r="Y42" t="str" s="72" cm="1">
        <f t="array" ref="Y42">_xlfn.IFERROR(ROUND(((I42+K42)*(R42+S42+T42+U42+W42+X42))+(R42+S42+T42+U42+W42+X42)+V42,2),"0")</f>
        <v>0</v>
      </c>
      <c r="Z42" s="69"/>
      <c r="AA42" s="69"/>
      <c r="AB42" t="str" s="69" cm="1">
        <f t="array" ref="AB42">IF(OR(Z42="",AA42=""),"",VLOOKUP(CONCATENATE(Z42," dienų darbo savaitė"),'Atostogų išmokų FN'!$A$7:$AH$8,AA42-16)/100)</f>
      </c>
      <c r="AC42" s="73" cm="1">
        <f t="array" ref="AC42">ROUND(IF(Z42="",0,(SUM(R42:U42,W42)*(1+(I42+K42))*AB42)),2)</f>
        <v>0</v>
      </c>
      <c r="AN42" t="str" s="74" cm="1">
        <f t="array" ref="AN42">LEFT(D42,3)</f>
      </c>
      <c r="AO42" t="str" s="74" cm="1">
        <f t="array" ref="AO42">LEFT(E42,3)</f>
      </c>
    </row>
    <row r="43" s="8" customFormat="1" ht="13.55" customHeight="1">
      <c r="B43" s="75"/>
      <c r="C43" s="65"/>
      <c r="D43" s="77"/>
      <c r="E43" s="77"/>
      <c r="F43" s="67"/>
      <c r="G43" s="67"/>
      <c r="H43" s="67"/>
      <c r="I43" s="68" cm="1">
        <f t="array" ref="I43">IF(H43="Neterminuota",0.0131,IF(H43="Terminuota",0.0203,0))</f>
        <v>0</v>
      </c>
      <c r="J43" s="69"/>
      <c r="K43" s="68" cm="1">
        <f t="array" ref="K43">IF(J43="Biudžetinė",0.0014,IF(J43="Verslo įm. ir kt.",0.0046,IF(J43="Kitos organizacijos**",0.003,0)))</f>
        <v>0</v>
      </c>
      <c r="L43" s="69"/>
      <c r="M43" s="70"/>
      <c r="N43" s="70"/>
      <c r="O43" s="71"/>
      <c r="P43" s="71"/>
      <c r="Q43" s="71"/>
      <c r="R43" t="str" s="69" cm="1">
        <f t="array" ref="R43">IF(N43="Mėnesinis",ROUND(O43/P43*Q43,2),IF(N43="Valandinis",ROUND(O43*Q43,2)," "))</f>
        <v> </v>
      </c>
      <c r="S43" s="71"/>
      <c r="T43" s="71"/>
      <c r="U43" s="71"/>
      <c r="V43" s="71"/>
      <c r="W43" s="71"/>
      <c r="X43" s="71"/>
      <c r="Y43" t="str" s="72" cm="1">
        <f t="array" ref="Y43">_xlfn.IFERROR(ROUND(((I43+K43)*(R43+S43+T43+U43+W43+X43))+(R43+S43+T43+U43+W43+X43)+V43,2),"0")</f>
        <v>0</v>
      </c>
      <c r="Z43" s="69"/>
      <c r="AA43" s="69"/>
      <c r="AB43" t="str" s="69" cm="1">
        <f t="array" ref="AB43">IF(OR(Z43="",AA43=""),"",VLOOKUP(CONCATENATE(Z43," dienų darbo savaitė"),'Atostogų išmokų FN'!$A$7:$AH$8,AA43-16)/100)</f>
      </c>
      <c r="AC43" s="73" cm="1">
        <f t="array" ref="AC43">ROUND(IF(Z43="",0,(SUM(R43:U43,W43)*(1+(I43+K43))*AB43)),2)</f>
        <v>0</v>
      </c>
      <c r="AN43" t="str" s="74" cm="1">
        <f t="array" ref="AN43">LEFT(D43,3)</f>
      </c>
      <c r="AO43" t="str" s="74" cm="1">
        <f t="array" ref="AO43">LEFT(E43,3)</f>
      </c>
    </row>
    <row r="44" s="8" customFormat="1" ht="13.55" customHeight="1">
      <c r="B44" s="75"/>
      <c r="C44" s="65"/>
      <c r="D44" s="77"/>
      <c r="E44" s="77"/>
      <c r="F44" s="67"/>
      <c r="G44" s="67"/>
      <c r="H44" s="67"/>
      <c r="I44" s="68" cm="1">
        <f t="array" ref="I44">IF(H44="Neterminuota",0.0131,IF(H44="Terminuota",0.0203,0))</f>
        <v>0</v>
      </c>
      <c r="J44" s="69"/>
      <c r="K44" s="68" cm="1">
        <f t="array" ref="K44">IF(J44="Biudžetinė",0.0014,IF(J44="Verslo įm. ir kt.",0.0046,IF(J44="Kitos organizacijos**",0.003,0)))</f>
        <v>0</v>
      </c>
      <c r="L44" s="69"/>
      <c r="M44" s="70"/>
      <c r="N44" s="70"/>
      <c r="O44" s="71"/>
      <c r="P44" s="71"/>
      <c r="Q44" s="71"/>
      <c r="R44" t="str" s="69" cm="1">
        <f t="array" ref="R44">IF(N44="Mėnesinis",ROUND(O44/P44*Q44,2),IF(N44="Valandinis",ROUND(O44*Q44,2)," "))</f>
        <v> </v>
      </c>
      <c r="S44" s="71"/>
      <c r="T44" s="71"/>
      <c r="U44" s="71"/>
      <c r="V44" s="71"/>
      <c r="W44" s="71"/>
      <c r="X44" s="71"/>
      <c r="Y44" t="str" s="72" cm="1">
        <f t="array" ref="Y44">_xlfn.IFERROR(ROUND(((I44+K44)*(R44+S44+T44+U44+W44+X44))+(R44+S44+T44+U44+W44+X44)+V44,2),"0")</f>
        <v>0</v>
      </c>
      <c r="Z44" s="69"/>
      <c r="AA44" s="69"/>
      <c r="AB44" t="str" s="69" cm="1">
        <f t="array" ref="AB44">IF(OR(Z44="",AA44=""),"",VLOOKUP(CONCATENATE(Z44," dienų darbo savaitė"),'Atostogų išmokų FN'!$A$7:$AH$8,AA44-16)/100)</f>
      </c>
      <c r="AC44" s="73" cm="1">
        <f t="array" ref="AC44">ROUND(IF(Z44="",0,(SUM(R44:U44,W44)*(1+(I44+K44))*AB44)),2)</f>
        <v>0</v>
      </c>
      <c r="AN44" t="str" s="74" cm="1">
        <f t="array" ref="AN44">LEFT(D44,3)</f>
      </c>
      <c r="AO44" t="str" s="74" cm="1">
        <f t="array" ref="AO44">LEFT(E44,3)</f>
      </c>
    </row>
    <row r="45" s="8" customFormat="1" ht="13.55" customHeight="1">
      <c r="B45" s="75"/>
      <c r="C45" s="65"/>
      <c r="D45" s="77"/>
      <c r="E45" s="77"/>
      <c r="F45" s="67"/>
      <c r="G45" s="67"/>
      <c r="H45" s="67"/>
      <c r="I45" s="68" cm="1">
        <f t="array" ref="I45">IF(H45="Neterminuota",0.0131,IF(H45="Terminuota",0.0203,0))</f>
        <v>0</v>
      </c>
      <c r="J45" s="69"/>
      <c r="K45" s="68" cm="1">
        <f t="array" ref="K45">IF(J45="Biudžetinė",0.0014,IF(J45="Verslo įm. ir kt.",0.0046,IF(J45="Kitos organizacijos**",0.003,0)))</f>
        <v>0</v>
      </c>
      <c r="L45" s="69"/>
      <c r="M45" s="70"/>
      <c r="N45" s="70"/>
      <c r="O45" s="71"/>
      <c r="P45" s="71"/>
      <c r="Q45" s="71"/>
      <c r="R45" t="str" s="69" cm="1">
        <f t="array" ref="R45">IF(N45="Mėnesinis",ROUND(O45/P45*Q45,2),IF(N45="Valandinis",ROUND(O45*Q45,2)," "))</f>
        <v> </v>
      </c>
      <c r="S45" s="71"/>
      <c r="T45" s="71"/>
      <c r="U45" s="71"/>
      <c r="V45" s="71"/>
      <c r="W45" s="71"/>
      <c r="X45" s="71"/>
      <c r="Y45" t="str" s="72" cm="1">
        <f t="array" ref="Y45">_xlfn.IFERROR(ROUND(((I45+K45)*(R45+S45+T45+U45+W45+X45))+(R45+S45+T45+U45+W45+X45)+V45,2),"0")</f>
        <v>0</v>
      </c>
      <c r="Z45" s="69"/>
      <c r="AA45" s="69"/>
      <c r="AB45" t="str" s="69" cm="1">
        <f t="array" ref="AB45">IF(OR(Z45="",AA45=""),"",VLOOKUP(CONCATENATE(Z45," dienų darbo savaitė"),'Atostogų išmokų FN'!$A$7:$AH$8,AA45-16)/100)</f>
      </c>
      <c r="AC45" s="73" cm="1">
        <f t="array" ref="AC45">ROUND(IF(Z45="",0,(SUM(R45:U45,W45)*(1+(I45+K45))*AB45)),2)</f>
        <v>0</v>
      </c>
      <c r="AN45" t="str" s="74" cm="1">
        <f t="array" ref="AN45">LEFT(D45,3)</f>
      </c>
      <c r="AO45" t="str" s="74" cm="1">
        <f t="array" ref="AO45">LEFT(E45,3)</f>
      </c>
    </row>
    <row r="46" s="8" customFormat="1" ht="13.55" customHeight="1">
      <c r="B46" s="75"/>
      <c r="C46" s="65"/>
      <c r="D46" s="77"/>
      <c r="E46" s="77"/>
      <c r="F46" s="67"/>
      <c r="G46" s="67"/>
      <c r="H46" s="67"/>
      <c r="I46" s="68" cm="1">
        <f t="array" ref="I46">IF(H46="Neterminuota",0.0131,IF(H46="Terminuota",0.0203,0))</f>
        <v>0</v>
      </c>
      <c r="J46" s="69"/>
      <c r="K46" s="68" cm="1">
        <f t="array" ref="K46">IF(J46="Biudžetinė",0.0014,IF(J46="Verslo įm. ir kt.",0.0046,IF(J46="Kitos organizacijos**",0.003,0)))</f>
        <v>0</v>
      </c>
      <c r="L46" s="69"/>
      <c r="M46" s="70"/>
      <c r="N46" s="70"/>
      <c r="O46" s="71"/>
      <c r="P46" s="71"/>
      <c r="Q46" s="71"/>
      <c r="R46" t="str" s="69" cm="1">
        <f t="array" ref="R46">IF(N46="Mėnesinis",ROUND(O46/P46*Q46,2),IF(N46="Valandinis",ROUND(O46*Q46,2)," "))</f>
        <v> </v>
      </c>
      <c r="S46" s="71"/>
      <c r="T46" s="71"/>
      <c r="U46" s="71"/>
      <c r="V46" s="71"/>
      <c r="W46" s="71"/>
      <c r="X46" s="71"/>
      <c r="Y46" t="str" s="72" cm="1">
        <f t="array" ref="Y46">_xlfn.IFERROR(ROUND(((I46+K46)*(R46+S46+T46+U46+W46+X46))+(R46+S46+T46+U46+W46+X46)+V46,2),"0")</f>
        <v>0</v>
      </c>
      <c r="Z46" s="69"/>
      <c r="AA46" s="69"/>
      <c r="AB46" t="str" s="69" cm="1">
        <f t="array" ref="AB46">IF(OR(Z46="",AA46=""),"",VLOOKUP(CONCATENATE(Z46," dienų darbo savaitė"),'Atostogų išmokų FN'!$A$7:$AH$8,AA46-16)/100)</f>
      </c>
      <c r="AC46" s="73" cm="1">
        <f t="array" ref="AC46">ROUND(IF(Z46="",0,(SUM(R46:U46,W46)*(1+(I46+K46))*AB46)),2)</f>
        <v>0</v>
      </c>
      <c r="AN46" t="str" s="74" cm="1">
        <f t="array" ref="AN46">LEFT(D46,3)</f>
      </c>
      <c r="AO46" t="str" s="74" cm="1">
        <f t="array" ref="AO46">LEFT(E46,3)</f>
      </c>
    </row>
    <row r="47" s="8" customFormat="1" ht="13.55" customHeight="1">
      <c r="B47" s="75"/>
      <c r="C47" s="65"/>
      <c r="D47" s="77"/>
      <c r="E47" s="77"/>
      <c r="F47" s="67"/>
      <c r="G47" s="67"/>
      <c r="H47" s="67"/>
      <c r="I47" s="68" cm="1">
        <f t="array" ref="I47">IF(H47="Neterminuota",0.0131,IF(H47="Terminuota",0.0203,0))</f>
        <v>0</v>
      </c>
      <c r="J47" s="69"/>
      <c r="K47" s="68" cm="1">
        <f t="array" ref="K47">IF(J47="Biudžetinė",0.0014,IF(J47="Verslo įm. ir kt.",0.0046,IF(J47="Kitos organizacijos**",0.003,0)))</f>
        <v>0</v>
      </c>
      <c r="L47" s="69"/>
      <c r="M47" s="70"/>
      <c r="N47" s="70"/>
      <c r="O47" s="71"/>
      <c r="P47" s="71"/>
      <c r="Q47" s="71"/>
      <c r="R47" t="str" s="69" cm="1">
        <f t="array" ref="R47">IF(N47="Mėnesinis",ROUND(O47/P47*Q47,2),IF(N47="Valandinis",ROUND(O47*Q47,2)," "))</f>
        <v> </v>
      </c>
      <c r="S47" s="71"/>
      <c r="T47" s="71"/>
      <c r="U47" s="71"/>
      <c r="V47" s="71"/>
      <c r="W47" s="71"/>
      <c r="X47" s="71"/>
      <c r="Y47" t="str" s="72" cm="1">
        <f t="array" ref="Y47">_xlfn.IFERROR(ROUND(((I47+K47)*(R47+S47+T47+U47+W47+X47))+(R47+S47+T47+U47+W47+X47)+V47,2),"0")</f>
        <v>0</v>
      </c>
      <c r="Z47" s="69"/>
      <c r="AA47" s="69"/>
      <c r="AB47" t="str" s="69" cm="1">
        <f t="array" ref="AB47">IF(OR(Z47="",AA47=""),"",VLOOKUP(CONCATENATE(Z47," dienų darbo savaitė"),'Atostogų išmokų FN'!$A$7:$AH$8,AA47-16)/100)</f>
      </c>
      <c r="AC47" s="73" cm="1">
        <f t="array" ref="AC47">ROUND(IF(Z47="",0,(SUM(R47:U47,W47)*(1+(I47+K47))*AB47)),2)</f>
        <v>0</v>
      </c>
      <c r="AN47" t="str" s="74" cm="1">
        <f t="array" ref="AN47">LEFT(D47,3)</f>
      </c>
      <c r="AO47" t="str" s="74" cm="1">
        <f t="array" ref="AO47">LEFT(E47,3)</f>
      </c>
    </row>
    <row r="48" s="8" customFormat="1" ht="13.55" customHeight="1">
      <c r="B48" t="str" s="75" cm="1">
        <f t="array" ref="B48">IF(OR(D48&lt;&gt;"",F48&lt;&gt;"",D63&lt;&gt;"",F63&lt;&gt;""),B29+1,"")</f>
      </c>
      <c r="C48" s="65"/>
      <c r="D48" s="77"/>
      <c r="E48" s="77"/>
      <c r="F48" s="67"/>
      <c r="G48" s="67"/>
      <c r="H48" s="67"/>
      <c r="I48" s="68" cm="1">
        <f t="array" ref="I48">IF(H48="Neterminuota",0.0131,IF(H48="Terminuota",0.0203,0))</f>
        <v>0</v>
      </c>
      <c r="J48" s="69"/>
      <c r="K48" s="68" cm="1">
        <f t="array" ref="K48">IF(J48="Biudžetinė",0.0014,IF(J48="Verslo įm. ir kt.",0.0046,IF(J48="Kitos organizacijos**",0.003,0)))</f>
        <v>0</v>
      </c>
      <c r="L48" s="69"/>
      <c r="M48" s="70"/>
      <c r="N48" s="70"/>
      <c r="O48" s="71"/>
      <c r="P48" s="71"/>
      <c r="Q48" s="71"/>
      <c r="R48" t="str" s="69" cm="1">
        <f t="array" ref="R48">IF(N48="Mėnesinis",ROUND(O48/P48*Q48,2),IF(N48="Valandinis",ROUND(O48*Q48,2)," "))</f>
        <v> </v>
      </c>
      <c r="S48" s="71"/>
      <c r="T48" s="71"/>
      <c r="U48" s="71"/>
      <c r="V48" s="71"/>
      <c r="W48" s="71"/>
      <c r="X48" s="71"/>
      <c r="Y48" t="str" s="72" cm="1">
        <f t="array" ref="Y48">_xlfn.IFERROR(ROUND(((I48+K48)*(R48+S48+T48+U48+W48+X48))+(R48+S48+T48+U48+W48+X48)+V48,2),"0")</f>
        <v>0</v>
      </c>
      <c r="Z48" s="69"/>
      <c r="AA48" s="69"/>
      <c r="AB48" t="str" s="69" cm="1">
        <f t="array" ref="AB48">IF(OR(Z48="",AA48=""),"",VLOOKUP(CONCATENATE(Z48," dienų darbo savaitė"),'Atostogų išmokų FN'!$A$7:$AH$8,AA48-16)/100)</f>
      </c>
      <c r="AC48" s="73" cm="1">
        <f t="array" ref="AC48">ROUND(IF(Z48="",0,(SUM(R48:U48,W48)*(1+(I48+K48))*AB48)),2)</f>
        <v>0</v>
      </c>
      <c r="AN48" t="str" s="74" cm="1">
        <f t="array" ref="AN48">LEFT(D48,3)</f>
      </c>
      <c r="AO48" t="str" s="74" cm="1">
        <f t="array" ref="AO48">LEFT(E48,3)</f>
      </c>
    </row>
    <row r="49" s="8" customFormat="1" ht="13.55" customHeight="1">
      <c r="B49" s="75"/>
      <c r="C49" s="65"/>
      <c r="D49" s="77"/>
      <c r="E49" s="77"/>
      <c r="F49" s="67"/>
      <c r="G49" s="67"/>
      <c r="H49" s="67"/>
      <c r="I49" s="68" cm="1">
        <f t="array" ref="I49">IF(H49="Neterminuota",0.0131,IF(H49="Terminuota",0.0203,0))</f>
        <v>0</v>
      </c>
      <c r="J49" s="69"/>
      <c r="K49" s="68" cm="1">
        <f t="array" ref="K49">IF(J49="Biudžetinė",0.0014,IF(J49="Verslo įm. ir kt.",0.0046,IF(J49="Kitos organizacijos**",0.003,0)))</f>
        <v>0</v>
      </c>
      <c r="L49" s="69"/>
      <c r="M49" s="70"/>
      <c r="N49" s="70"/>
      <c r="O49" s="71"/>
      <c r="P49" s="71"/>
      <c r="Q49" s="71"/>
      <c r="R49" t="str" s="69" cm="1">
        <f t="array" ref="R49">IF(N49="Mėnesinis",ROUND(O49/P49*Q49,2),IF(N49="Valandinis",ROUND(O49*Q49,2)," "))</f>
        <v> </v>
      </c>
      <c r="S49" s="71"/>
      <c r="T49" s="71"/>
      <c r="U49" s="71"/>
      <c r="V49" s="71"/>
      <c r="W49" s="71"/>
      <c r="X49" s="71"/>
      <c r="Y49" t="str" s="72" cm="1">
        <f t="array" ref="Y49">_xlfn.IFERROR(ROUND(((I49+K49)*(R49+S49+T49+U49+W49+X49))+(R49+S49+T49+U49+W49+X49)+V49,2),"0")</f>
        <v>0</v>
      </c>
      <c r="Z49" s="69"/>
      <c r="AA49" s="69"/>
      <c r="AB49" t="str" s="69" cm="1">
        <f t="array" ref="AB49">IF(OR(Z49="",AA49=""),"",VLOOKUP(CONCATENATE(Z49," dienų darbo savaitė"),'Atostogų išmokų FN'!$A$7:$AH$8,AA49-16)/100)</f>
      </c>
      <c r="AC49" s="73" cm="1">
        <f t="array" ref="AC49">ROUND(IF(Z49="",0,(SUM(R49:U49,W49)*(1+(I49+K49))*AB49)),2)</f>
        <v>0</v>
      </c>
      <c r="AN49" t="str" s="74" cm="1">
        <f t="array" ref="AN49">LEFT(D49,3)</f>
      </c>
      <c r="AO49" t="str" s="74" cm="1">
        <f t="array" ref="AO49">LEFT(E49,3)</f>
      </c>
    </row>
    <row r="50" s="8" customFormat="1" ht="13.55" customHeight="1">
      <c r="B50" s="75"/>
      <c r="C50" s="65"/>
      <c r="D50" s="77"/>
      <c r="E50" s="77"/>
      <c r="F50" s="67"/>
      <c r="G50" s="67"/>
      <c r="H50" s="67"/>
      <c r="I50" s="68" cm="1">
        <f t="array" ref="I50">IF(H50="Neterminuota",0.0131,IF(H50="Terminuota",0.0203,0))</f>
        <v>0</v>
      </c>
      <c r="J50" s="69"/>
      <c r="K50" s="68" cm="1">
        <f t="array" ref="K50">IF(J50="Biudžetinė",0.0014,IF(J50="Verslo įm. ir kt.",0.0046,IF(J50="Kitos organizacijos**",0.003,0)))</f>
        <v>0</v>
      </c>
      <c r="L50" s="69"/>
      <c r="M50" s="70"/>
      <c r="N50" s="70"/>
      <c r="O50" s="71"/>
      <c r="P50" s="71"/>
      <c r="Q50" s="71"/>
      <c r="R50" t="str" s="69" cm="1">
        <f t="array" ref="R50">IF(N50="Mėnesinis",ROUND(O50/P50*Q50,2),IF(N50="Valandinis",ROUND(O50*Q50,2)," "))</f>
        <v> </v>
      </c>
      <c r="S50" s="71"/>
      <c r="T50" s="71"/>
      <c r="U50" s="71"/>
      <c r="V50" s="71"/>
      <c r="W50" s="71"/>
      <c r="X50" s="71"/>
      <c r="Y50" t="str" s="72" cm="1">
        <f t="array" ref="Y50">_xlfn.IFERROR(ROUND(((I50+K50)*(R50+S50+T50+U50+W50+X50))+(R50+S50+T50+U50+W50+X50)+V50,2),"0")</f>
        <v>0</v>
      </c>
      <c r="Z50" s="69"/>
      <c r="AA50" s="69"/>
      <c r="AB50" t="str" s="69" cm="1">
        <f t="array" ref="AB50">IF(OR(Z50="",AA50=""),"",VLOOKUP(CONCATENATE(Z50," dienų darbo savaitė"),'Atostogų išmokų FN'!$A$7:$AH$8,AA50-16)/100)</f>
      </c>
      <c r="AC50" s="73" cm="1">
        <f t="array" ref="AC50">ROUND(IF(Z50="",0,(SUM(R50:U50,W50)*(1+(I50+K50))*AB50)),2)</f>
        <v>0</v>
      </c>
      <c r="AN50" t="str" s="74" cm="1">
        <f t="array" ref="AN50">LEFT(D50,3)</f>
      </c>
      <c r="AO50" t="str" s="74" cm="1">
        <f t="array" ref="AO50">LEFT(E50,3)</f>
      </c>
    </row>
    <row r="51" s="8" customFormat="1" ht="13.55" customHeight="1">
      <c r="B51" s="75"/>
      <c r="C51" s="65"/>
      <c r="D51" s="77"/>
      <c r="E51" s="77"/>
      <c r="F51" s="67"/>
      <c r="G51" s="67"/>
      <c r="H51" s="67"/>
      <c r="I51" s="68" cm="1">
        <f t="array" ref="I51">IF(H51="Neterminuota",0.0131,IF(H51="Terminuota",0.0203,0))</f>
        <v>0</v>
      </c>
      <c r="J51" s="69"/>
      <c r="K51" s="68" cm="1">
        <f t="array" ref="K51">IF(J51="Biudžetinė",0.0014,IF(J51="Verslo įm. ir kt.",0.0046,IF(J51="Kitos organizacijos**",0.003,0)))</f>
        <v>0</v>
      </c>
      <c r="L51" s="69"/>
      <c r="M51" s="70"/>
      <c r="N51" s="70"/>
      <c r="O51" s="71"/>
      <c r="P51" s="71"/>
      <c r="Q51" s="71"/>
      <c r="R51" t="str" s="69" cm="1">
        <f t="array" ref="R51">IF(N51="Mėnesinis",ROUND(O51/P51*Q51,2),IF(N51="Valandinis",ROUND(O51*Q51,2)," "))</f>
        <v> </v>
      </c>
      <c r="S51" s="71"/>
      <c r="T51" s="71"/>
      <c r="U51" s="71"/>
      <c r="V51" s="71"/>
      <c r="W51" s="71"/>
      <c r="X51" s="71"/>
      <c r="Y51" t="str" s="72" cm="1">
        <f t="array" ref="Y51">_xlfn.IFERROR(ROUND(((I51+K51)*(R51+S51+T51+U51+W51+X51))+(R51+S51+T51+U51+W51+X51)+V51,2),"0")</f>
        <v>0</v>
      </c>
      <c r="Z51" s="69"/>
      <c r="AA51" s="69"/>
      <c r="AB51" t="str" s="69" cm="1">
        <f t="array" ref="AB51">IF(OR(Z51="",AA51=""),"",VLOOKUP(CONCATENATE(Z51," dienų darbo savaitė"),'Atostogų išmokų FN'!$A$7:$AH$8,AA51-16)/100)</f>
      </c>
      <c r="AC51" s="73" cm="1">
        <f t="array" ref="AC51">ROUND(IF(Z51="",0,(SUM(R51:U51,W51)*(1+(I51+K51))*AB51)),2)</f>
        <v>0</v>
      </c>
      <c r="AN51" t="str" s="74" cm="1">
        <f t="array" ref="AN51">LEFT(D51,3)</f>
      </c>
      <c r="AO51" t="str" s="74" cm="1">
        <f t="array" ref="AO51">LEFT(E51,3)</f>
      </c>
    </row>
    <row r="52" s="8" customFormat="1" ht="13.55" customHeight="1">
      <c r="B52" s="75"/>
      <c r="C52" s="65"/>
      <c r="D52" s="77"/>
      <c r="E52" s="77"/>
      <c r="F52" s="67"/>
      <c r="G52" s="67"/>
      <c r="H52" s="67"/>
      <c r="I52" s="68" cm="1">
        <f t="array" ref="I52">IF(H52="Neterminuota",0.0131,IF(H52="Terminuota",0.0203,0))</f>
        <v>0</v>
      </c>
      <c r="J52" s="69"/>
      <c r="K52" s="68" cm="1">
        <f t="array" ref="K52">IF(J52="Biudžetinė",0.0014,IF(J52="Verslo įm. ir kt.",0.0046,IF(J52="Kitos organizacijos**",0.003,0)))</f>
        <v>0</v>
      </c>
      <c r="L52" s="69"/>
      <c r="M52" s="70"/>
      <c r="N52" s="70"/>
      <c r="O52" s="71"/>
      <c r="P52" s="71"/>
      <c r="Q52" s="71"/>
      <c r="R52" t="str" s="69" cm="1">
        <f t="array" ref="R52">IF(N52="Mėnesinis",ROUND(O52/P52*Q52,2),IF(N52="Valandinis",ROUND(O52*Q52,2)," "))</f>
        <v> </v>
      </c>
      <c r="S52" s="71"/>
      <c r="T52" s="71"/>
      <c r="U52" s="71"/>
      <c r="V52" s="71"/>
      <c r="W52" s="71"/>
      <c r="X52" s="71"/>
      <c r="Y52" t="str" s="72" cm="1">
        <f t="array" ref="Y52">_xlfn.IFERROR(ROUND(((I52+K52)*(R52+S52+T52+U52+W52+X52))+(R52+S52+T52+U52+W52+X52)+V52,2),"0")</f>
        <v>0</v>
      </c>
      <c r="Z52" s="69"/>
      <c r="AA52" s="69"/>
      <c r="AB52" t="str" s="69" cm="1">
        <f t="array" ref="AB52">IF(OR(Z52="",AA52=""),"",VLOOKUP(CONCATENATE(Z52," dienų darbo savaitė"),'Atostogų išmokų FN'!$A$7:$AH$8,AA52-16)/100)</f>
      </c>
      <c r="AC52" s="73" cm="1">
        <f t="array" ref="AC52">ROUND(IF(Z52="",0,(SUM(R52:U52,W52)*(1+(I52+K52))*AB52)),2)</f>
        <v>0</v>
      </c>
      <c r="AN52" t="str" s="74" cm="1">
        <f t="array" ref="AN52">LEFT(D52,3)</f>
      </c>
      <c r="AO52" t="str" s="74" cm="1">
        <f t="array" ref="AO52">LEFT(E52,3)</f>
      </c>
    </row>
    <row r="53" s="8" customFormat="1" ht="13.55" customHeight="1">
      <c r="B53" s="75"/>
      <c r="C53" s="65"/>
      <c r="D53" s="77"/>
      <c r="E53" s="77"/>
      <c r="F53" s="67"/>
      <c r="G53" s="67"/>
      <c r="H53" s="67"/>
      <c r="I53" s="68" cm="1">
        <f t="array" ref="I53">IF(H53="Neterminuota",0.0131,IF(H53="Terminuota",0.0203,0))</f>
        <v>0</v>
      </c>
      <c r="J53" s="69"/>
      <c r="K53" s="68" cm="1">
        <f t="array" ref="K53">IF(J53="Biudžetinė",0.0014,IF(J53="Verslo įm. ir kt.",0.0046,IF(J53="Kitos organizacijos**",0.003,0)))</f>
        <v>0</v>
      </c>
      <c r="L53" s="69"/>
      <c r="M53" s="70"/>
      <c r="N53" s="70"/>
      <c r="O53" s="71"/>
      <c r="P53" s="71"/>
      <c r="Q53" s="71"/>
      <c r="R53" t="str" s="69" cm="1">
        <f t="array" ref="R53">IF(N53="Mėnesinis",ROUND(O53/P53*Q53,2),IF(N53="Valandinis",ROUND(O53*Q53,2)," "))</f>
        <v> </v>
      </c>
      <c r="S53" s="71"/>
      <c r="T53" s="71"/>
      <c r="U53" s="71"/>
      <c r="V53" s="71"/>
      <c r="W53" s="71"/>
      <c r="X53" s="71"/>
      <c r="Y53" t="str" s="72" cm="1">
        <f t="array" ref="Y53">_xlfn.IFERROR(ROUND(((I53+K53)*(R53+S53+T53+U53+W53+X53))+(R53+S53+T53+U53+W53+X53)+V53,2),"0")</f>
        <v>0</v>
      </c>
      <c r="Z53" s="69"/>
      <c r="AA53" s="69"/>
      <c r="AB53" t="str" s="69" cm="1">
        <f t="array" ref="AB53">IF(OR(Z53="",AA53=""),"",VLOOKUP(CONCATENATE(Z53," dienų darbo savaitė"),'Atostogų išmokų FN'!$A$7:$AH$8,AA53-16)/100)</f>
      </c>
      <c r="AC53" s="73" cm="1">
        <f t="array" ref="AC53">ROUND(IF(Z53="",0,(SUM(R53:U53,W53)*(1+(I53+K53))*AB53)),2)</f>
        <v>0</v>
      </c>
      <c r="AN53" t="str" s="74" cm="1">
        <f t="array" ref="AN53">LEFT(D53,3)</f>
      </c>
      <c r="AO53" t="str" s="74" cm="1">
        <f t="array" ref="AO53">LEFT(E53,3)</f>
      </c>
    </row>
    <row r="54" s="8" customFormat="1" ht="13.55" customHeight="1">
      <c r="B54" s="75"/>
      <c r="C54" s="65"/>
      <c r="D54" s="77"/>
      <c r="E54" s="77"/>
      <c r="F54" s="67"/>
      <c r="G54" s="67"/>
      <c r="H54" s="67"/>
      <c r="I54" s="68" cm="1">
        <f t="array" ref="I54">IF(H54="Neterminuota",0.0131,IF(H54="Terminuota",0.0203,0))</f>
        <v>0</v>
      </c>
      <c r="J54" s="69"/>
      <c r="K54" s="68" cm="1">
        <f t="array" ref="K54">IF(J54="Biudžetinė",0.0014,IF(J54="Verslo įm. ir kt.",0.0046,IF(J54="Kitos organizacijos**",0.003,0)))</f>
        <v>0</v>
      </c>
      <c r="L54" s="69"/>
      <c r="M54" s="70"/>
      <c r="N54" s="70"/>
      <c r="O54" s="71"/>
      <c r="P54" s="71"/>
      <c r="Q54" s="71"/>
      <c r="R54" t="str" s="69" cm="1">
        <f t="array" ref="R54">IF(N54="Mėnesinis",ROUND(O54/P54*Q54,2),IF(N54="Valandinis",ROUND(O54*Q54,2)," "))</f>
        <v> </v>
      </c>
      <c r="S54" s="71"/>
      <c r="T54" s="71"/>
      <c r="U54" s="71"/>
      <c r="V54" s="71"/>
      <c r="W54" s="71"/>
      <c r="X54" s="71"/>
      <c r="Y54" t="str" s="72" cm="1">
        <f t="array" ref="Y54">_xlfn.IFERROR(ROUND(((I54+K54)*(R54+S54+T54+U54+W54+X54))+(R54+S54+T54+U54+W54+X54)+V54,2),"0")</f>
        <v>0</v>
      </c>
      <c r="Z54" s="69"/>
      <c r="AA54" s="69"/>
      <c r="AB54" t="str" s="69" cm="1">
        <f t="array" ref="AB54">IF(OR(Z54="",AA54=""),"",VLOOKUP(CONCATENATE(Z54," dienų darbo savaitė"),'Atostogų išmokų FN'!$A$7:$AH$8,AA54-16)/100)</f>
      </c>
      <c r="AC54" s="73" cm="1">
        <f t="array" ref="AC54">ROUND(IF(Z54="",0,(SUM(R54:U54,W54)*(1+(I54+K54))*AB54)),2)</f>
        <v>0</v>
      </c>
      <c r="AN54" t="str" s="74" cm="1">
        <f t="array" ref="AN54">LEFT(D54,3)</f>
      </c>
      <c r="AO54" t="str" s="74" cm="1">
        <f t="array" ref="AO54">LEFT(E54,3)</f>
      </c>
    </row>
    <row r="55" s="8" customFormat="1" ht="13.55" customHeight="1">
      <c r="B55" s="75"/>
      <c r="C55" s="65"/>
      <c r="D55" s="77"/>
      <c r="E55" s="77"/>
      <c r="F55" s="67"/>
      <c r="G55" s="67"/>
      <c r="H55" s="67"/>
      <c r="I55" s="68" cm="1">
        <f t="array" ref="I55">IF(H55="Neterminuota",0.0131,IF(H55="Terminuota",0.0203,0))</f>
        <v>0</v>
      </c>
      <c r="J55" s="69"/>
      <c r="K55" s="68" cm="1">
        <f t="array" ref="K55">IF(J55="Biudžetinė",0.0014,IF(J55="Verslo įm. ir kt.",0.0046,IF(J55="Kitos organizacijos**",0.003,0)))</f>
        <v>0</v>
      </c>
      <c r="L55" s="69"/>
      <c r="M55" s="70"/>
      <c r="N55" s="70"/>
      <c r="O55" s="71"/>
      <c r="P55" s="71"/>
      <c r="Q55" s="71"/>
      <c r="R55" t="str" s="69" cm="1">
        <f t="array" ref="R55">IF(N55="Mėnesinis",ROUND(O55/P55*Q55,2),IF(N55="Valandinis",ROUND(O55*Q55,2)," "))</f>
        <v> </v>
      </c>
      <c r="S55" s="71"/>
      <c r="T55" s="71"/>
      <c r="U55" s="71"/>
      <c r="V55" s="71"/>
      <c r="W55" s="71"/>
      <c r="X55" s="71"/>
      <c r="Y55" t="str" s="72" cm="1">
        <f t="array" ref="Y55">_xlfn.IFERROR(ROUND(((I55+K55)*(R55+S55+T55+U55+W55+X55))+(R55+S55+T55+U55+W55+X55)+V55,2),"0")</f>
        <v>0</v>
      </c>
      <c r="Z55" s="69"/>
      <c r="AA55" s="69"/>
      <c r="AB55" t="str" s="69" cm="1">
        <f t="array" ref="AB55">IF(OR(Z55="",AA55=""),"",VLOOKUP(CONCATENATE(Z55," dienų darbo savaitė"),'Atostogų išmokų FN'!$A$7:$AH$8,AA55-16)/100)</f>
      </c>
      <c r="AC55" s="73" cm="1">
        <f t="array" ref="AC55">ROUND(IF(Z55="",0,(SUM(R55:U55,W55)*(1+(I55+K55))*AB55)),2)</f>
        <v>0</v>
      </c>
      <c r="AN55" t="str" s="74" cm="1">
        <f t="array" ref="AN55">LEFT(D55,3)</f>
      </c>
      <c r="AO55" t="str" s="74" cm="1">
        <f t="array" ref="AO55">LEFT(E55,3)</f>
      </c>
    </row>
    <row r="56" s="8" customFormat="1" ht="13.55" customHeight="1">
      <c r="B56" s="75"/>
      <c r="C56" s="65"/>
      <c r="D56" s="77"/>
      <c r="E56" s="77"/>
      <c r="F56" s="67"/>
      <c r="G56" s="67"/>
      <c r="H56" s="67"/>
      <c r="I56" s="68" cm="1">
        <f t="array" ref="I56">IF(H56="Neterminuota",0.0131,IF(H56="Terminuota",0.0203,0))</f>
        <v>0</v>
      </c>
      <c r="J56" s="69"/>
      <c r="K56" s="68" cm="1">
        <f t="array" ref="K56">IF(J56="Biudžetinė",0.0014,IF(J56="Verslo įm. ir kt.",0.0046,IF(J56="Kitos organizacijos**",0.003,0)))</f>
        <v>0</v>
      </c>
      <c r="L56" s="69"/>
      <c r="M56" s="70"/>
      <c r="N56" s="70"/>
      <c r="O56" s="71"/>
      <c r="P56" s="71"/>
      <c r="Q56" s="71"/>
      <c r="R56" t="str" s="69" cm="1">
        <f t="array" ref="R56">IF(N56="Mėnesinis",ROUND(O56/P56*Q56,2),IF(N56="Valandinis",ROUND(O56*Q56,2)," "))</f>
        <v> </v>
      </c>
      <c r="S56" s="71"/>
      <c r="T56" s="71"/>
      <c r="U56" s="71"/>
      <c r="V56" s="71"/>
      <c r="W56" s="71"/>
      <c r="X56" s="71"/>
      <c r="Y56" t="str" s="72" cm="1">
        <f t="array" ref="Y56">_xlfn.IFERROR(ROUND(((I56+K56)*(R56+S56+T56+U56+W56+X56))+(R56+S56+T56+U56+W56+X56)+V56,2),"0")</f>
        <v>0</v>
      </c>
      <c r="Z56" s="69"/>
      <c r="AA56" s="69"/>
      <c r="AB56" t="str" s="69" cm="1">
        <f t="array" ref="AB56">IF(OR(Z56="",AA56=""),"",VLOOKUP(CONCATENATE(Z56," dienų darbo savaitė"),'Atostogų išmokų FN'!$A$7:$AH$8,AA56-16)/100)</f>
      </c>
      <c r="AC56" s="73" cm="1">
        <f t="array" ref="AC56">ROUND(IF(Z56="",0,(SUM(R56:U56,W56)*(1+(I56+K56))*AB56)),2)</f>
        <v>0</v>
      </c>
      <c r="AN56" t="str" s="74" cm="1">
        <f t="array" ref="AN56">LEFT(D56,3)</f>
      </c>
      <c r="AO56" t="str" s="74" cm="1">
        <f t="array" ref="AO56">LEFT(E56,3)</f>
      </c>
    </row>
    <row r="57" s="8" customFormat="1" ht="13.55" customHeight="1">
      <c r="B57" s="75"/>
      <c r="C57" s="65"/>
      <c r="D57" s="77"/>
      <c r="E57" s="77"/>
      <c r="F57" s="67"/>
      <c r="G57" s="67"/>
      <c r="H57" s="67"/>
      <c r="I57" s="68" cm="1">
        <f t="array" ref="I57">IF(H57="Neterminuota",0.0131,IF(H57="Terminuota",0.0203,0))</f>
        <v>0</v>
      </c>
      <c r="J57" s="69"/>
      <c r="K57" s="68" cm="1">
        <f t="array" ref="K57">IF(J57="Biudžetinė",0.0014,IF(J57="Verslo įm. ir kt.",0.0046,IF(J57="Kitos organizacijos**",0.003,0)))</f>
        <v>0</v>
      </c>
      <c r="L57" s="69"/>
      <c r="M57" s="70"/>
      <c r="N57" s="70"/>
      <c r="O57" s="71"/>
      <c r="P57" s="71"/>
      <c r="Q57" s="71"/>
      <c r="R57" t="str" s="69" cm="1">
        <f t="array" ref="R57">IF(N57="Mėnesinis",ROUND(O57/P57*Q57,2),IF(N57="Valandinis",ROUND(O57*Q57,2)," "))</f>
        <v> </v>
      </c>
      <c r="S57" s="71"/>
      <c r="T57" s="71"/>
      <c r="U57" s="71"/>
      <c r="V57" s="71"/>
      <c r="W57" s="71"/>
      <c r="X57" s="71"/>
      <c r="Y57" t="str" s="72" cm="1">
        <f t="array" ref="Y57">_xlfn.IFERROR(ROUND(((I57+K57)*(R57+S57+T57+U57+W57+X57))+(R57+S57+T57+U57+W57+X57)+V57,2),"0")</f>
        <v>0</v>
      </c>
      <c r="Z57" s="69"/>
      <c r="AA57" s="69"/>
      <c r="AB57" t="str" s="69" cm="1">
        <f t="array" ref="AB57">IF(OR(Z57="",AA57=""),"",VLOOKUP(CONCATENATE(Z57," dienų darbo savaitė"),'Atostogų išmokų FN'!$A$7:$AH$8,AA57-16)/100)</f>
      </c>
      <c r="AC57" s="73" cm="1">
        <f t="array" ref="AC57">ROUND(IF(Z57="",0,(SUM(R57:U57,W57)*(1+(I57+K57))*AB57)),2)</f>
        <v>0</v>
      </c>
      <c r="AN57" t="str" s="74" cm="1">
        <f t="array" ref="AN57">LEFT(D57,3)</f>
      </c>
      <c r="AO57" t="str" s="74" cm="1">
        <f t="array" ref="AO57">LEFT(E57,3)</f>
      </c>
    </row>
    <row r="58" s="8" customFormat="1" ht="13.55" customHeight="1">
      <c r="B58" s="75"/>
      <c r="C58" s="65"/>
      <c r="D58" s="77"/>
      <c r="E58" s="77"/>
      <c r="F58" s="67"/>
      <c r="G58" s="67"/>
      <c r="H58" s="67"/>
      <c r="I58" s="68" cm="1">
        <f t="array" ref="I58">IF(H58="Neterminuota",0.0131,IF(H58="Terminuota",0.0203,0))</f>
        <v>0</v>
      </c>
      <c r="J58" s="69"/>
      <c r="K58" s="68" cm="1">
        <f t="array" ref="K58">IF(J58="Biudžetinė",0.0014,IF(J58="Verslo įm. ir kt.",0.0046,IF(J58="Kitos organizacijos**",0.003,0)))</f>
        <v>0</v>
      </c>
      <c r="L58" s="69"/>
      <c r="M58" s="70"/>
      <c r="N58" s="70"/>
      <c r="O58" s="71"/>
      <c r="P58" s="71"/>
      <c r="Q58" s="71"/>
      <c r="R58" t="str" s="69" cm="1">
        <f t="array" ref="R58">IF(N58="Mėnesinis",ROUND(O58/P58*Q58,2),IF(N58="Valandinis",ROUND(O58*Q58,2)," "))</f>
        <v> </v>
      </c>
      <c r="S58" s="71"/>
      <c r="T58" s="71"/>
      <c r="U58" s="71"/>
      <c r="V58" s="71"/>
      <c r="W58" s="71"/>
      <c r="X58" s="71"/>
      <c r="Y58" t="str" s="72" cm="1">
        <f t="array" ref="Y58">_xlfn.IFERROR(ROUND(((I58+K58)*(R58+S58+T58+U58+W58+X58))+(R58+S58+T58+U58+W58+X58)+V58,2),"0")</f>
        <v>0</v>
      </c>
      <c r="Z58" s="69"/>
      <c r="AA58" s="69"/>
      <c r="AB58" t="str" s="69" cm="1">
        <f t="array" ref="AB58">IF(OR(Z58="",AA58=""),"",VLOOKUP(CONCATENATE(Z58," dienų darbo savaitė"),'Atostogų išmokų FN'!$A$7:$AH$8,AA58-16)/100)</f>
      </c>
      <c r="AC58" s="73" cm="1">
        <f t="array" ref="AC58">ROUND(IF(Z58="",0,(SUM(R58:U58,W58)*(1+(I58+K58))*AB58)),2)</f>
        <v>0</v>
      </c>
      <c r="AN58" t="str" s="74" cm="1">
        <f t="array" ref="AN58">LEFT(D58,3)</f>
      </c>
      <c r="AO58" t="str" s="74" cm="1">
        <f t="array" ref="AO58">LEFT(E58,3)</f>
      </c>
    </row>
    <row r="59" s="8" customFormat="1" ht="13.55" customHeight="1">
      <c r="B59" s="75"/>
      <c r="C59" s="65"/>
      <c r="D59" s="77"/>
      <c r="E59" s="77"/>
      <c r="F59" s="67"/>
      <c r="G59" s="67"/>
      <c r="H59" s="67"/>
      <c r="I59" s="68" cm="1">
        <f t="array" ref="I59">IF(H59="Neterminuota",0.0131,IF(H59="Terminuota",0.0203,0))</f>
        <v>0</v>
      </c>
      <c r="J59" s="69"/>
      <c r="K59" s="68" cm="1">
        <f t="array" ref="K59">IF(J59="Biudžetinė",0.0014,IF(J59="Verslo įm. ir kt.",0.0046,IF(J59="Kitos organizacijos**",0.003,0)))</f>
        <v>0</v>
      </c>
      <c r="L59" s="69"/>
      <c r="M59" s="70"/>
      <c r="N59" s="70"/>
      <c r="O59" s="71"/>
      <c r="P59" s="71"/>
      <c r="Q59" s="71"/>
      <c r="R59" t="str" s="69" cm="1">
        <f t="array" ref="R59">IF(N59="Mėnesinis",ROUND(O59/P59*Q59,2),IF(N59="Valandinis",ROUND(O59*Q59,2)," "))</f>
        <v> </v>
      </c>
      <c r="S59" s="71"/>
      <c r="T59" s="71"/>
      <c r="U59" s="71"/>
      <c r="V59" s="71"/>
      <c r="W59" s="71"/>
      <c r="X59" s="71"/>
      <c r="Y59" t="str" s="72" cm="1">
        <f t="array" ref="Y59">_xlfn.IFERROR(ROUND(((I59+K59)*(R59+S59+T59+U59+W59+X59))+(R59+S59+T59+U59+W59+X59)+V59,2),"0")</f>
        <v>0</v>
      </c>
      <c r="Z59" s="69"/>
      <c r="AA59" s="69"/>
      <c r="AB59" t="str" s="69" cm="1">
        <f t="array" ref="AB59">IF(OR(Z59="",AA59=""),"",VLOOKUP(CONCATENATE(Z59," dienų darbo savaitė"),'Atostogų išmokų FN'!$A$7:$AH$8,AA59-16)/100)</f>
      </c>
      <c r="AC59" s="73" cm="1">
        <f t="array" ref="AC59">ROUND(IF(Z59="",0,(SUM(R59:U59,W59)*(1+(I59+K59))*AB59)),2)</f>
        <v>0</v>
      </c>
      <c r="AN59" t="str" s="74" cm="1">
        <f t="array" ref="AN59">LEFT(D59,3)</f>
      </c>
      <c r="AO59" t="str" s="74" cm="1">
        <f t="array" ref="AO59">LEFT(E59,3)</f>
      </c>
    </row>
    <row r="60" s="8" customFormat="1" ht="13.55" customHeight="1">
      <c r="B60" s="75"/>
      <c r="C60" s="65"/>
      <c r="D60" s="77"/>
      <c r="E60" s="77"/>
      <c r="F60" s="67"/>
      <c r="G60" s="67"/>
      <c r="H60" s="67"/>
      <c r="I60" s="68" cm="1">
        <f t="array" ref="I60">IF(H60="Neterminuota",0.0131,IF(H60="Terminuota",0.0203,0))</f>
        <v>0</v>
      </c>
      <c r="J60" s="69"/>
      <c r="K60" s="68" cm="1">
        <f t="array" ref="K60">IF(J60="Biudžetinė",0.0014,IF(J60="Verslo įm. ir kt.",0.0046,IF(J60="Kitos organizacijos**",0.003,0)))</f>
        <v>0</v>
      </c>
      <c r="L60" s="69"/>
      <c r="M60" s="70"/>
      <c r="N60" s="70"/>
      <c r="O60" s="71"/>
      <c r="P60" s="71"/>
      <c r="Q60" s="71"/>
      <c r="R60" t="str" s="69" cm="1">
        <f t="array" ref="R60">IF(N60="Mėnesinis",ROUND(O60/P60*Q60,2),IF(N60="Valandinis",ROUND(O60*Q60,2)," "))</f>
        <v> </v>
      </c>
      <c r="S60" s="71"/>
      <c r="T60" s="71"/>
      <c r="U60" s="71"/>
      <c r="V60" s="71"/>
      <c r="W60" s="71"/>
      <c r="X60" s="71"/>
      <c r="Y60" t="str" s="72" cm="1">
        <f t="array" ref="Y60">_xlfn.IFERROR(ROUND(((I60+K60)*(R60+S60+T60+U60+W60+X60))+(R60+S60+T60+U60+W60+X60)+V60,2),"0")</f>
        <v>0</v>
      </c>
      <c r="Z60" s="69"/>
      <c r="AA60" s="69"/>
      <c r="AB60" t="str" s="69" cm="1">
        <f t="array" ref="AB60">IF(OR(Z60="",AA60=""),"",VLOOKUP(CONCATENATE(Z60," dienų darbo savaitė"),'Atostogų išmokų FN'!$A$7:$AH$8,AA60-16)/100)</f>
      </c>
      <c r="AC60" s="73" cm="1">
        <f t="array" ref="AC60">ROUND(IF(Z60="",0,(SUM(R60:U60,W60)*(1+(I60+K60))*AB60)),2)</f>
        <v>0</v>
      </c>
      <c r="AN60" t="str" s="74" cm="1">
        <f t="array" ref="AN60">LEFT(D60,3)</f>
      </c>
      <c r="AO60" t="str" s="74" cm="1">
        <f t="array" ref="AO60">LEFT(E60,3)</f>
      </c>
    </row>
    <row r="61" s="8" customFormat="1" ht="13.55" customHeight="1">
      <c r="B61" s="75"/>
      <c r="C61" s="65"/>
      <c r="D61" s="77"/>
      <c r="E61" s="77"/>
      <c r="F61" s="67"/>
      <c r="G61" s="67"/>
      <c r="H61" s="67"/>
      <c r="I61" s="68" cm="1">
        <f t="array" ref="I61">IF(H61="Neterminuota",0.0131,IF(H61="Terminuota",0.0203,0))</f>
        <v>0</v>
      </c>
      <c r="J61" s="69"/>
      <c r="K61" s="68" cm="1">
        <f t="array" ref="K61">IF(J61="Biudžetinė",0.0014,IF(J61="Verslo įm. ir kt.",0.0046,IF(J61="Kitos organizacijos**",0.003,0)))</f>
        <v>0</v>
      </c>
      <c r="L61" s="69"/>
      <c r="M61" s="70"/>
      <c r="N61" s="70"/>
      <c r="O61" s="71"/>
      <c r="P61" s="71"/>
      <c r="Q61" s="71"/>
      <c r="R61" t="str" s="69" cm="1">
        <f t="array" ref="R61">IF(N61="Mėnesinis",ROUND(O61/P61*Q61,2),IF(N61="Valandinis",ROUND(O61*Q61,2)," "))</f>
        <v> </v>
      </c>
      <c r="S61" s="71"/>
      <c r="T61" s="71"/>
      <c r="U61" s="71"/>
      <c r="V61" s="71"/>
      <c r="W61" s="71"/>
      <c r="X61" s="71"/>
      <c r="Y61" t="str" s="72" cm="1">
        <f t="array" ref="Y61">_xlfn.IFERROR(ROUND(((I61+K61)*(R61+S61+T61+U61+W61+X61))+(R61+S61+T61+U61+W61+X61)+V61,2),"0")</f>
        <v>0</v>
      </c>
      <c r="Z61" s="69"/>
      <c r="AA61" s="69"/>
      <c r="AB61" t="str" s="69" cm="1">
        <f t="array" ref="AB61">IF(OR(Z61="",AA61=""),"",VLOOKUP(CONCATENATE(Z61," dienų darbo savaitė"),'Atostogų išmokų FN'!$A$7:$AH$8,AA61-16)/100)</f>
      </c>
      <c r="AC61" s="73" cm="1">
        <f t="array" ref="AC61">ROUND(IF(Z61="",0,(SUM(R61:U61,W61)*(1+(I61+K61))*AB61)),2)</f>
        <v>0</v>
      </c>
      <c r="AN61" t="str" s="74" cm="1">
        <f t="array" ref="AN61">LEFT(D61,3)</f>
      </c>
      <c r="AO61" t="str" s="74" cm="1">
        <f t="array" ref="AO61">LEFT(E61,3)</f>
      </c>
    </row>
    <row r="62" s="8" customFormat="1" ht="13.55" customHeight="1">
      <c r="B62" s="75"/>
      <c r="C62" s="65"/>
      <c r="D62" s="77"/>
      <c r="E62" s="77"/>
      <c r="F62" s="67"/>
      <c r="G62" s="67"/>
      <c r="H62" s="67"/>
      <c r="I62" s="68" cm="1">
        <f t="array" ref="I62">IF(H62="Neterminuota",0.0131,IF(H62="Terminuota",0.0203,0))</f>
        <v>0</v>
      </c>
      <c r="J62" s="69"/>
      <c r="K62" s="68" cm="1">
        <f t="array" ref="K62">IF(J62="Biudžetinė",0.0014,IF(J62="Verslo įm. ir kt.",0.0046,IF(J62="Kitos organizacijos**",0.003,0)))</f>
        <v>0</v>
      </c>
      <c r="L62" s="69"/>
      <c r="M62" s="70"/>
      <c r="N62" s="70"/>
      <c r="O62" s="71"/>
      <c r="P62" s="71"/>
      <c r="Q62" s="71"/>
      <c r="R62" t="str" s="69" cm="1">
        <f t="array" ref="R62">IF(N62="Mėnesinis",ROUND(O62/P62*Q62,2),IF(N62="Valandinis",ROUND(O62*Q62,2)," "))</f>
        <v> </v>
      </c>
      <c r="S62" s="71"/>
      <c r="T62" s="71"/>
      <c r="U62" s="71"/>
      <c r="V62" s="71"/>
      <c r="W62" s="71"/>
      <c r="X62" s="71"/>
      <c r="Y62" t="str" s="72" cm="1">
        <f t="array" ref="Y62">_xlfn.IFERROR(ROUND(((I62+K62)*(R62+S62+T62+U62+W62+X62))+(R62+S62+T62+U62+W62+X62)+V62,2),"0")</f>
        <v>0</v>
      </c>
      <c r="Z62" s="69"/>
      <c r="AA62" s="69"/>
      <c r="AB62" t="str" s="69" cm="1">
        <f t="array" ref="AB62">IF(OR(Z62="",AA62=""),"",VLOOKUP(CONCATENATE(Z62," dienų darbo savaitė"),'Atostogų išmokų FN'!$A$7:$AH$8,AA62-16)/100)</f>
      </c>
      <c r="AC62" s="73" cm="1">
        <f t="array" ref="AC62">ROUND(IF(Z62="",0,(SUM(R62:U62,W62)*(1+(I62+K62))*AB62)),2)</f>
        <v>0</v>
      </c>
      <c r="AN62" t="str" s="74" cm="1">
        <f t="array" ref="AN62">LEFT(D62,3)</f>
      </c>
      <c r="AO62" t="str" s="74" cm="1">
        <f t="array" ref="AO62">LEFT(E62,3)</f>
      </c>
    </row>
    <row r="63" s="8" customFormat="1" ht="13.55" customHeight="1">
      <c r="B63" t="str" s="75" cm="1">
        <f t="array" ref="B63">IF(OR(D63&lt;&gt;"",F63&lt;&gt;"",D64&lt;&gt;"",F64&lt;&gt;""),B48+1,"")</f>
      </c>
      <c r="C63" s="65"/>
      <c r="D63" s="77"/>
      <c r="E63" s="77"/>
      <c r="F63" s="67"/>
      <c r="G63" s="67"/>
      <c r="H63" s="67"/>
      <c r="I63" s="68" cm="1">
        <f t="array" ref="I63">IF(H63="Neterminuota",0.0131,IF(H63="Terminuota",0.0203,0))</f>
        <v>0</v>
      </c>
      <c r="J63" s="69"/>
      <c r="K63" s="68" cm="1">
        <f t="array" ref="K63">IF(J63="Biudžetinė",0.0014,IF(J63="Verslo įm. ir kt.",0.0046,IF(J63="Kitos organizacijos**",0.003,0)))</f>
        <v>0</v>
      </c>
      <c r="L63" s="69"/>
      <c r="M63" s="70"/>
      <c r="N63" s="70"/>
      <c r="O63" s="71"/>
      <c r="P63" s="71"/>
      <c r="Q63" s="71"/>
      <c r="R63" t="str" s="69" cm="1">
        <f t="array" ref="R63">IF(N63="Mėnesinis",ROUND(O63/P63*Q63,2),IF(N63="Valandinis",ROUND(O63*Q63,2)," "))</f>
        <v> </v>
      </c>
      <c r="S63" s="71"/>
      <c r="T63" s="71"/>
      <c r="U63" s="71"/>
      <c r="V63" s="71"/>
      <c r="W63" s="71"/>
      <c r="X63" s="71"/>
      <c r="Y63" t="str" s="72" cm="1">
        <f t="array" ref="Y63">_xlfn.IFERROR(ROUND(((I63+K63)*(R63+S63+T63+U63+W63+X63))+(R63+S63+T63+U63+W63+X63)+V63,2),"0")</f>
        <v>0</v>
      </c>
      <c r="Z63" s="69"/>
      <c r="AA63" s="69"/>
      <c r="AB63" t="str" s="69" cm="1">
        <f t="array" ref="AB63">IF(OR(Z63="",AA63=""),"",VLOOKUP(CONCATENATE(Z63," dienų darbo savaitė"),'Atostogų išmokų FN'!$A$7:$AH$8,AA63-16)/100)</f>
      </c>
      <c r="AC63" s="73" cm="1">
        <f t="array" ref="AC63">ROUND(IF(Z63="",0,(SUM(R63:U63,W63)*(1+(I63+K63))*AB63)),2)</f>
        <v>0</v>
      </c>
      <c r="AN63" t="str" s="74" cm="1">
        <f t="array" ref="AN63">LEFT(D63,3)</f>
      </c>
      <c r="AO63" t="str" s="74" cm="1">
        <f t="array" ref="AO63">LEFT(E63,3)</f>
      </c>
    </row>
    <row r="64" s="8" customFormat="1" ht="13.55" customHeight="1">
      <c r="B64" t="str" s="75" cm="1">
        <f t="array" ref="B64">IF(OR(D64&lt;&gt;"",F64&lt;&gt;"",D65&lt;&gt;"",F65&lt;&gt;""),B63+1,"")</f>
      </c>
      <c r="C64" s="65"/>
      <c r="D64" s="77"/>
      <c r="E64" s="77"/>
      <c r="F64" s="67"/>
      <c r="G64" s="67"/>
      <c r="H64" s="67"/>
      <c r="I64" s="68" cm="1">
        <f t="array" ref="I64">IF(H64="Neterminuota",0.0131,IF(H64="Terminuota",0.0203,0))</f>
        <v>0</v>
      </c>
      <c r="J64" s="69"/>
      <c r="K64" s="68" cm="1">
        <f t="array" ref="K64">IF(J64="Biudžetinė",0.0014,IF(J64="Verslo įm. ir kt.",0.0046,IF(J64="Kitos organizacijos**",0.003,0)))</f>
        <v>0</v>
      </c>
      <c r="L64" s="69"/>
      <c r="M64" s="70"/>
      <c r="N64" s="70"/>
      <c r="O64" s="71"/>
      <c r="P64" s="71"/>
      <c r="Q64" s="71"/>
      <c r="R64" t="str" s="69" cm="1">
        <f t="array" ref="R64">IF(N64="Mėnesinis",ROUND(O64/P64*Q64,2),IF(N64="Valandinis",ROUND(O64*Q64,2)," "))</f>
        <v> </v>
      </c>
      <c r="S64" s="71"/>
      <c r="T64" s="71"/>
      <c r="U64" s="71"/>
      <c r="V64" s="71"/>
      <c r="W64" s="71"/>
      <c r="X64" s="71"/>
      <c r="Y64" t="str" s="72" cm="1">
        <f t="array" ref="Y64">_xlfn.IFERROR(ROUND(((I64+K64)*(R64+S64+T64+U64+W64+X64))+(R64+S64+T64+U64+W64+X64)+V64,2),"0")</f>
        <v>0</v>
      </c>
      <c r="Z64" s="69"/>
      <c r="AA64" s="69"/>
      <c r="AB64" t="str" s="69" cm="1">
        <f t="array" ref="AB64">IF(OR(Z64="",AA64=""),"",VLOOKUP(CONCATENATE(Z64," dienų darbo savaitė"),'Atostogų išmokų FN'!$A$7:$AH$8,AA64-16)/100)</f>
      </c>
      <c r="AC64" s="73" cm="1">
        <f t="array" ref="AC64">ROUND(IF(Z64="",0,(SUM(R64:U64,W64)*(1+(I64+K64))*AB64)),2)</f>
        <v>0</v>
      </c>
      <c r="AN64" t="str" s="74" cm="1">
        <f t="array" ref="AN64">LEFT(D64,3)</f>
      </c>
      <c r="AO64" t="str" s="74" cm="1">
        <f t="array" ref="AO64">LEFT(E64,3)</f>
      </c>
    </row>
    <row r="65" s="8" customFormat="1" ht="13.55" customHeight="1">
      <c r="B65" t="str" s="75" cm="1">
        <f t="array" ref="B65">IF(OR(D65&lt;&gt;"",F65&lt;&gt;"",D66&lt;&gt;"",F66&lt;&gt;""),B64+1,"")</f>
      </c>
      <c r="C65" s="65"/>
      <c r="D65" s="77"/>
      <c r="E65" s="77"/>
      <c r="F65" s="67"/>
      <c r="G65" s="67"/>
      <c r="H65" s="67"/>
      <c r="I65" s="68" cm="1">
        <f t="array" ref="I65">IF(H65="Neterminuota",0.0131,IF(H65="Terminuota",0.0203,0))</f>
        <v>0</v>
      </c>
      <c r="J65" s="69"/>
      <c r="K65" s="68" cm="1">
        <f t="array" ref="K65">IF(J65="Biudžetinė",0.0014,IF(J65="Verslo įm. ir kt.",0.0046,IF(J65="Kitos organizacijos**",0.003,0)))</f>
        <v>0</v>
      </c>
      <c r="L65" s="69"/>
      <c r="M65" s="70"/>
      <c r="N65" s="70"/>
      <c r="O65" s="71"/>
      <c r="P65" s="71"/>
      <c r="Q65" s="71"/>
      <c r="R65" t="str" s="69" cm="1">
        <f t="array" ref="R65">IF(N65="Mėnesinis",ROUND(O65/P65*Q65,2),IF(N65="Valandinis",ROUND(O65*Q65,2)," "))</f>
        <v> </v>
      </c>
      <c r="S65" s="71"/>
      <c r="T65" s="71"/>
      <c r="U65" s="71"/>
      <c r="V65" s="71"/>
      <c r="W65" s="71"/>
      <c r="X65" s="71"/>
      <c r="Y65" t="str" s="72" cm="1">
        <f t="array" ref="Y65">_xlfn.IFERROR(ROUND(((I65+K65)*(R65+S65+T65+U65+W65+X65))+(R65+S65+T65+U65+W65+X65)+V65,2),"0")</f>
        <v>0</v>
      </c>
      <c r="Z65" s="69"/>
      <c r="AA65" s="69"/>
      <c r="AB65" t="str" s="69" cm="1">
        <f t="array" ref="AB65">IF(OR(Z65="",AA65=""),"",VLOOKUP(CONCATENATE(Z65," dienų darbo savaitė"),'Atostogų išmokų FN'!$A$7:$AH$8,AA65-16)/100)</f>
      </c>
      <c r="AC65" s="73" cm="1">
        <f t="array" ref="AC65">ROUND(IF(Z65="",0,(SUM(R65:U65,W65)*(1+(I65+K65))*AB65)),2)</f>
        <v>0</v>
      </c>
      <c r="AN65" t="str" s="74" cm="1">
        <f t="array" ref="AN65">LEFT(D65,3)</f>
      </c>
      <c r="AO65" t="str" s="74" cm="1">
        <f t="array" ref="AO65">LEFT(E65,3)</f>
      </c>
    </row>
    <row r="66" s="8" customFormat="1" ht="13.55" customHeight="1">
      <c r="B66" t="str" s="75" cm="1">
        <f t="array" ref="B66">IF(OR(D66&lt;&gt;"",F66&lt;&gt;"",D67&lt;&gt;"",F67&lt;&gt;""),B65+1,"")</f>
      </c>
      <c r="C66" s="65"/>
      <c r="D66" s="77"/>
      <c r="E66" s="77"/>
      <c r="F66" s="67"/>
      <c r="G66" s="67"/>
      <c r="H66" s="67"/>
      <c r="I66" s="68" cm="1">
        <f t="array" ref="I66">IF(H66="Neterminuota",0.0131,IF(H66="Terminuota",0.0203,0))</f>
        <v>0</v>
      </c>
      <c r="J66" s="69"/>
      <c r="K66" s="68" cm="1">
        <f t="array" ref="K66">IF(J66="Biudžetinė",0.0014,IF(J66="Verslo įm. ir kt.",0.0046,IF(J66="Kitos organizacijos**",0.003,0)))</f>
        <v>0</v>
      </c>
      <c r="L66" s="69"/>
      <c r="M66" s="70"/>
      <c r="N66" s="70"/>
      <c r="O66" s="71"/>
      <c r="P66" s="71"/>
      <c r="Q66" s="71"/>
      <c r="R66" t="str" s="69" cm="1">
        <f t="array" ref="R66">IF(N66="Mėnesinis",ROUND(O66/P66*Q66,2),IF(N66="Valandinis",ROUND(O66*Q66,2)," "))</f>
        <v> </v>
      </c>
      <c r="S66" s="71"/>
      <c r="T66" s="71"/>
      <c r="U66" s="71"/>
      <c r="V66" s="71"/>
      <c r="W66" s="71"/>
      <c r="X66" s="71"/>
      <c r="Y66" t="str" s="72" cm="1">
        <f t="array" ref="Y66">_xlfn.IFERROR(ROUND(((I66+K66)*(R66+S66+T66+U66+W66+X66))+(R66+S66+T66+U66+W66+X66)+V66,2),"0")</f>
        <v>0</v>
      </c>
      <c r="Z66" s="69"/>
      <c r="AA66" s="69"/>
      <c r="AB66" t="str" s="69" cm="1">
        <f t="array" ref="AB66">IF(OR(Z66="",AA66=""),"",VLOOKUP(CONCATENATE(Z66," dienų darbo savaitė"),'Atostogų išmokų FN'!$A$7:$AH$8,AA66-16)/100)</f>
      </c>
      <c r="AC66" s="73" cm="1">
        <f t="array" ref="AC66">ROUND(IF(Z66="",0,(SUM(R66:U66,W66)*(1+(I66+K66))*AB66)),2)</f>
        <v>0</v>
      </c>
      <c r="AN66" t="str" s="74" cm="1">
        <f t="array" ref="AN66">LEFT(D66,3)</f>
      </c>
      <c r="AO66" t="str" s="74" cm="1">
        <f t="array" ref="AO66">LEFT(E66,3)</f>
      </c>
    </row>
    <row r="67" s="8" customFormat="1" ht="13.55" customHeight="1">
      <c r="B67" t="str" s="75" cm="1">
        <f t="array" ref="B67">IF(OR(D67&lt;&gt;"",F67&lt;&gt;"",D68&lt;&gt;"",F68&lt;&gt;""),B66+1,"")</f>
      </c>
      <c r="C67" s="65"/>
      <c r="D67" s="77"/>
      <c r="E67" s="77"/>
      <c r="F67" s="67"/>
      <c r="G67" s="67"/>
      <c r="H67" s="67"/>
      <c r="I67" s="68" cm="1">
        <f t="array" ref="I67">IF(H67="Neterminuota",0.0131,IF(H67="Terminuota",0.0203,0))</f>
        <v>0</v>
      </c>
      <c r="J67" s="69"/>
      <c r="K67" s="68" cm="1">
        <f t="array" ref="K67">IF(J67="Biudžetinė",0.0014,IF(J67="Verslo įm. ir kt.",0.0046,IF(J67="Kitos organizacijos**",0.003,0)))</f>
        <v>0</v>
      </c>
      <c r="L67" s="69"/>
      <c r="M67" s="70"/>
      <c r="N67" s="70"/>
      <c r="O67" s="71"/>
      <c r="P67" s="71"/>
      <c r="Q67" s="71"/>
      <c r="R67" t="str" s="69" cm="1">
        <f t="array" ref="R67">IF(N67="Mėnesinis",ROUND(O67/P67*Q67,2),IF(N67="Valandinis",ROUND(O67*Q67,2)," "))</f>
        <v> </v>
      </c>
      <c r="S67" s="71"/>
      <c r="T67" s="71"/>
      <c r="U67" s="71"/>
      <c r="V67" s="71"/>
      <c r="W67" s="71"/>
      <c r="X67" s="71"/>
      <c r="Y67" t="str" s="72" cm="1">
        <f t="array" ref="Y67">_xlfn.IFERROR(ROUND(((I67+K67)*(R67+S67+T67+U67+W67+X67))+(R67+S67+T67+U67+W67+X67)+V67,2),"0")</f>
        <v>0</v>
      </c>
      <c r="Z67" s="69"/>
      <c r="AA67" s="69"/>
      <c r="AB67" t="str" s="69" cm="1">
        <f t="array" ref="AB67">IF(OR(Z67="",AA67=""),"",VLOOKUP(CONCATENATE(Z67," dienų darbo savaitė"),'Atostogų išmokų FN'!$A$7:$AH$8,AA67-16)/100)</f>
      </c>
      <c r="AC67" s="73" cm="1">
        <f t="array" ref="AC67">ROUND(IF(Z67="",0,(SUM(R67:U67,W67)*(1+(I67+K67))*AB67)),2)</f>
        <v>0</v>
      </c>
      <c r="AN67" t="str" s="74" cm="1">
        <f t="array" ref="AN67">LEFT(D67,3)</f>
      </c>
      <c r="AO67" t="str" s="74" cm="1">
        <f t="array" ref="AO67">LEFT(E67,3)</f>
      </c>
    </row>
    <row r="68" s="8" customFormat="1" ht="13.55" customHeight="1">
      <c r="B68" t="str" s="75" cm="1">
        <f t="array" ref="B68">IF(OR(D68&lt;&gt;"",F68&lt;&gt;"",D69&lt;&gt;"",F69&lt;&gt;""),B67+1,"")</f>
      </c>
      <c r="C68" s="65"/>
      <c r="D68" s="77"/>
      <c r="E68" s="77"/>
      <c r="F68" s="67"/>
      <c r="G68" s="67"/>
      <c r="H68" s="67"/>
      <c r="I68" s="68" cm="1">
        <f t="array" ref="I68">IF(H68="Neterminuota",0.0131,IF(H68="Terminuota",0.0203,0))</f>
        <v>0</v>
      </c>
      <c r="J68" s="69"/>
      <c r="K68" s="68" cm="1">
        <f t="array" ref="K68">IF(J68="Biudžetinė",0.0014,IF(J68="Verslo įm. ir kt.",0.0046,IF(J68="Kitos organizacijos**",0.003,0)))</f>
        <v>0</v>
      </c>
      <c r="L68" s="69"/>
      <c r="M68" s="70"/>
      <c r="N68" s="70"/>
      <c r="O68" s="71"/>
      <c r="P68" s="71"/>
      <c r="Q68" s="71"/>
      <c r="R68" t="str" s="69" cm="1">
        <f t="array" ref="R68">IF(N68="Mėnesinis",ROUND(O68/P68*Q68,2),IF(N68="Valandinis",ROUND(O68*Q68,2)," "))</f>
        <v> </v>
      </c>
      <c r="S68" s="71"/>
      <c r="T68" s="71"/>
      <c r="U68" s="71"/>
      <c r="V68" s="71"/>
      <c r="W68" s="71"/>
      <c r="X68" s="71"/>
      <c r="Y68" t="str" s="72" cm="1">
        <f t="array" ref="Y68">_xlfn.IFERROR(ROUND(((I68+K68)*(R68+S68+T68+U68+W68+X68))+(R68+S68+T68+U68+W68+X68)+V68,2),"0")</f>
        <v>0</v>
      </c>
      <c r="Z68" s="69"/>
      <c r="AA68" s="69"/>
      <c r="AB68" t="str" s="69" cm="1">
        <f t="array" ref="AB68">IF(OR(Z68="",AA68=""),"",VLOOKUP(CONCATENATE(Z68," dienų darbo savaitė"),'Atostogų išmokų FN'!$A$7:$AH$8,AA68-16)/100)</f>
      </c>
      <c r="AC68" s="73" cm="1">
        <f t="array" ref="AC68">ROUND(IF(Z68="",0,(SUM(R68:U68,W68)*(1+(I68+K68))*AB68)),2)</f>
        <v>0</v>
      </c>
      <c r="AN68" t="str" s="74" cm="1">
        <f t="array" ref="AN68">LEFT(D68,3)</f>
      </c>
      <c r="AO68" t="str" s="74" cm="1">
        <f t="array" ref="AO68">LEFT(E68,3)</f>
      </c>
    </row>
    <row r="69" s="8" customFormat="1" ht="13.55" customHeight="1">
      <c r="B69" t="str" s="75" cm="1">
        <f t="array" ref="B69">IF(OR(D69&lt;&gt;"",F69&lt;&gt;"",D70&lt;&gt;"",F70&lt;&gt;""),B68+1,"")</f>
      </c>
      <c r="C69" s="65"/>
      <c r="D69" s="77"/>
      <c r="E69" s="77"/>
      <c r="F69" s="67"/>
      <c r="G69" s="67"/>
      <c r="H69" s="67"/>
      <c r="I69" s="68" cm="1">
        <f t="array" ref="I69">IF(H69="Neterminuota",0.0131,IF(H69="Terminuota",0.0203,0))</f>
        <v>0</v>
      </c>
      <c r="J69" s="69"/>
      <c r="K69" s="68" cm="1">
        <f t="array" ref="K69">IF(J69="Biudžetinė",0.0014,IF(J69="Verslo įm. ir kt.",0.0046,IF(J69="Kitos organizacijos**",0.003,0)))</f>
        <v>0</v>
      </c>
      <c r="L69" s="69"/>
      <c r="M69" s="70"/>
      <c r="N69" s="70"/>
      <c r="O69" s="71"/>
      <c r="P69" s="71"/>
      <c r="Q69" s="71"/>
      <c r="R69" t="str" s="69" cm="1">
        <f t="array" ref="R69">IF(N69="Mėnesinis",ROUND(O69/P69*Q69,2),IF(N69="Valandinis",ROUND(O69*Q69,2)," "))</f>
        <v> </v>
      </c>
      <c r="S69" s="71"/>
      <c r="T69" s="71"/>
      <c r="U69" s="71"/>
      <c r="V69" s="71"/>
      <c r="W69" s="71"/>
      <c r="X69" s="71"/>
      <c r="Y69" t="str" s="72" cm="1">
        <f t="array" ref="Y69">_xlfn.IFERROR(ROUND(((I69+K69)*(R69+S69+T69+U69+W69+X69))+(R69+S69+T69+U69+W69+X69)+V69,2),"0")</f>
        <v>0</v>
      </c>
      <c r="Z69" s="69"/>
      <c r="AA69" s="69"/>
      <c r="AB69" t="str" s="69" cm="1">
        <f t="array" ref="AB69">IF(OR(Z69="",AA69=""),"",VLOOKUP(CONCATENATE(Z69," dienų darbo savaitė"),'Atostogų išmokų FN'!$A$7:$AH$8,AA69-16)/100)</f>
      </c>
      <c r="AC69" s="73" cm="1">
        <f t="array" ref="AC69">ROUND(IF(Z69="",0,(SUM(R69:U69,W69)*(1+(I69+K69))*AB69)),2)</f>
        <v>0</v>
      </c>
      <c r="AN69" t="str" s="74" cm="1">
        <f t="array" ref="AN69">LEFT(D69,3)</f>
      </c>
      <c r="AO69" t="str" s="74" cm="1">
        <f t="array" ref="AO69">LEFT(E69,3)</f>
      </c>
    </row>
    <row r="70" s="8" customFormat="1" ht="13.55" customHeight="1">
      <c r="B70" t="str" s="75" cm="1">
        <f t="array" ref="B70">IF(OR(D70&lt;&gt;"",F70&lt;&gt;"",D71&lt;&gt;"",F71&lt;&gt;""),B69+1,"")</f>
      </c>
      <c r="C70" s="65"/>
      <c r="D70" s="77"/>
      <c r="E70" s="77"/>
      <c r="F70" s="67"/>
      <c r="G70" s="67"/>
      <c r="H70" s="67"/>
      <c r="I70" s="68" cm="1">
        <f t="array" ref="I70">IF(H70="Neterminuota",0.0131,IF(H70="Terminuota",0.0203,0))</f>
        <v>0</v>
      </c>
      <c r="J70" s="69"/>
      <c r="K70" s="68" cm="1">
        <f t="array" ref="K70">IF(J70="Biudžetinė",0.0014,IF(J70="Verslo įm. ir kt.",0.0046,IF(J70="Kitos organizacijos**",0.003,0)))</f>
        <v>0</v>
      </c>
      <c r="L70" s="69"/>
      <c r="M70" s="70"/>
      <c r="N70" s="70"/>
      <c r="O70" s="71"/>
      <c r="P70" s="71"/>
      <c r="Q70" s="71"/>
      <c r="R70" t="str" s="69" cm="1">
        <f t="array" ref="R70">IF(N70="Mėnesinis",ROUND(O70/P70*Q70,2),IF(N70="Valandinis",ROUND(O70*Q70,2)," "))</f>
        <v> </v>
      </c>
      <c r="S70" s="71"/>
      <c r="T70" s="71"/>
      <c r="U70" s="71"/>
      <c r="V70" s="71"/>
      <c r="W70" s="71"/>
      <c r="X70" s="71"/>
      <c r="Y70" t="str" s="72" cm="1">
        <f t="array" ref="Y70">_xlfn.IFERROR(ROUND(((I70+K70)*(R70+S70+T70+U70+W70+X70))+(R70+S70+T70+U70+W70+X70)+V70,2),"0")</f>
        <v>0</v>
      </c>
      <c r="Z70" s="69"/>
      <c r="AA70" s="69"/>
      <c r="AB70" t="str" s="69" cm="1">
        <f t="array" ref="AB70">IF(OR(Z70="",AA70=""),"",VLOOKUP(CONCATENATE(Z70," dienų darbo savaitė"),'Atostogų išmokų FN'!$A$7:$AH$8,AA70-16)/100)</f>
      </c>
      <c r="AC70" s="73" cm="1">
        <f t="array" ref="AC70">ROUND(IF(Z70="",0,(SUM(R70:U70,W70)*(1+(I70+K70))*AB70)),2)</f>
        <v>0</v>
      </c>
      <c r="AN70" t="str" s="74" cm="1">
        <f t="array" ref="AN70">LEFT(D70,3)</f>
      </c>
      <c r="AO70" t="str" s="74" cm="1">
        <f t="array" ref="AO70">LEFT(E70,3)</f>
      </c>
    </row>
    <row r="71" s="8" customFormat="1" ht="13.55" customHeight="1">
      <c r="B71" t="str" s="75" cm="1">
        <f t="array" ref="B71">IF(OR(D71&lt;&gt;"",F71&lt;&gt;"",D72&lt;&gt;"",F72&lt;&gt;""),B70+1,"")</f>
      </c>
      <c r="C71" s="65"/>
      <c r="D71" s="77"/>
      <c r="E71" s="77"/>
      <c r="F71" s="67"/>
      <c r="G71" s="67"/>
      <c r="H71" s="67"/>
      <c r="I71" s="68" cm="1">
        <f t="array" ref="I71">IF(H71="Neterminuota",0.0131,IF(H71="Terminuota",0.0203,0))</f>
        <v>0</v>
      </c>
      <c r="J71" s="69"/>
      <c r="K71" s="68" cm="1">
        <f t="array" ref="K71">IF(J71="Biudžetinė",0.0014,IF(J71="Verslo įm. ir kt.",0.0046,IF(J71="Kitos organizacijos**",0.003,0)))</f>
        <v>0</v>
      </c>
      <c r="L71" s="69"/>
      <c r="M71" s="70"/>
      <c r="N71" s="70"/>
      <c r="O71" s="71"/>
      <c r="P71" s="71"/>
      <c r="Q71" s="71"/>
      <c r="R71" t="str" s="69" cm="1">
        <f t="array" ref="R71">IF(N71="Mėnesinis",ROUND(O71/P71*Q71,2),IF(N71="Valandinis",ROUND(O71*Q71,2)," "))</f>
        <v> </v>
      </c>
      <c r="S71" s="71"/>
      <c r="T71" s="71"/>
      <c r="U71" s="71"/>
      <c r="V71" s="71"/>
      <c r="W71" s="71"/>
      <c r="X71" s="71"/>
      <c r="Y71" t="str" s="72" cm="1">
        <f t="array" ref="Y71">_xlfn.IFERROR(ROUND(((I71+K71)*(R71+S71+T71+U71+W71+X71))+(R71+S71+T71+U71+W71+X71)+V71,2),"0")</f>
        <v>0</v>
      </c>
      <c r="Z71" s="69"/>
      <c r="AA71" s="69"/>
      <c r="AB71" t="str" s="69" cm="1">
        <f t="array" ref="AB71">IF(OR(Z71="",AA71=""),"",VLOOKUP(CONCATENATE(Z71," dienų darbo savaitė"),'Atostogų išmokų FN'!$A$7:$AH$8,AA71-16)/100)</f>
      </c>
      <c r="AC71" s="73" cm="1">
        <f t="array" ref="AC71">ROUND(IF(Z71="",0,(SUM(R71:U71,W71)*(1+(I71+K71))*AB71)),2)</f>
        <v>0</v>
      </c>
      <c r="AN71" t="str" s="74" cm="1">
        <f t="array" ref="AN71">LEFT(D71,3)</f>
      </c>
      <c r="AO71" t="str" s="74" cm="1">
        <f t="array" ref="AO71">LEFT(E71,3)</f>
      </c>
    </row>
    <row r="72" s="8" customFormat="1" ht="13.55" customHeight="1">
      <c r="B72" t="str" s="75" cm="1">
        <f t="array" ref="B72">IF(OR(D72&lt;&gt;"",F72&lt;&gt;"",D73&lt;&gt;"",F73&lt;&gt;""),B71+1,"")</f>
      </c>
      <c r="C72" s="65"/>
      <c r="D72" s="77"/>
      <c r="E72" s="77"/>
      <c r="F72" s="67"/>
      <c r="G72" s="67"/>
      <c r="H72" s="67"/>
      <c r="I72" s="68" cm="1">
        <f t="array" ref="I72">IF(H72="Neterminuota",0.0131,IF(H72="Terminuota",0.0203,0))</f>
        <v>0</v>
      </c>
      <c r="J72" s="69"/>
      <c r="K72" s="68" cm="1">
        <f t="array" ref="K72">IF(J72="Biudžetinė",0.0014,IF(J72="Verslo įm. ir kt.",0.0046,IF(J72="Kitos organizacijos**",0.003,0)))</f>
        <v>0</v>
      </c>
      <c r="L72" s="69"/>
      <c r="M72" s="70"/>
      <c r="N72" s="70"/>
      <c r="O72" s="71"/>
      <c r="P72" s="71"/>
      <c r="Q72" s="71"/>
      <c r="R72" t="str" s="69" cm="1">
        <f t="array" ref="R72">IF(N72="Mėnesinis",ROUND(O72/P72*Q72,2),IF(N72="Valandinis",ROUND(O72*Q72,2)," "))</f>
        <v> </v>
      </c>
      <c r="S72" s="71"/>
      <c r="T72" s="71"/>
      <c r="U72" s="71"/>
      <c r="V72" s="71"/>
      <c r="W72" s="71"/>
      <c r="X72" s="71"/>
      <c r="Y72" t="str" s="72" cm="1">
        <f t="array" ref="Y72">_xlfn.IFERROR(ROUND(((I72+K72)*(R72+S72+T72+U72+W72+X72))+(R72+S72+T72+U72+W72+X72)+V72,2),"0")</f>
        <v>0</v>
      </c>
      <c r="Z72" s="69"/>
      <c r="AA72" s="69"/>
      <c r="AB72" t="str" s="69" cm="1">
        <f t="array" ref="AB72">IF(OR(Z72="",AA72=""),"",VLOOKUP(CONCATENATE(Z72," dienų darbo savaitė"),'Atostogų išmokų FN'!$A$7:$AH$8,AA72-16)/100)</f>
      </c>
      <c r="AC72" s="73" cm="1">
        <f t="array" ref="AC72">ROUND(IF(Z72="",0,(SUM(R72:U72,W72)*(1+(I72+K72))*AB72)),2)</f>
        <v>0</v>
      </c>
      <c r="AN72" t="str" s="74" cm="1">
        <f t="array" ref="AN72">LEFT(D72,3)</f>
      </c>
      <c r="AO72" t="str" s="74" cm="1">
        <f t="array" ref="AO72">LEFT(E72,3)</f>
      </c>
    </row>
    <row r="73" s="8" customFormat="1" ht="13.55" customHeight="1">
      <c r="B73" t="str" s="75" cm="1">
        <f t="array" ref="B73">IF(OR(D73&lt;&gt;"",F73&lt;&gt;"",D74&lt;&gt;"",F74&lt;&gt;""),B72+1,"")</f>
      </c>
      <c r="C73" s="65"/>
      <c r="D73" s="77"/>
      <c r="E73" s="77"/>
      <c r="F73" s="67"/>
      <c r="G73" s="67"/>
      <c r="H73" s="67"/>
      <c r="I73" s="68" cm="1">
        <f t="array" ref="I73">IF(H73="Neterminuota",0.0131,IF(H73="Terminuota",0.0203,0))</f>
        <v>0</v>
      </c>
      <c r="J73" s="69"/>
      <c r="K73" s="68" cm="1">
        <f t="array" ref="K73">IF(J73="Biudžetinė",0.0014,IF(J73="Verslo įm. ir kt.",0.0046,IF(J73="Kitos organizacijos**",0.003,0)))</f>
        <v>0</v>
      </c>
      <c r="L73" s="69"/>
      <c r="M73" s="70"/>
      <c r="N73" s="70"/>
      <c r="O73" s="71"/>
      <c r="P73" s="71"/>
      <c r="Q73" s="71"/>
      <c r="R73" t="str" s="69" cm="1">
        <f t="array" ref="R73">IF(N73="Mėnesinis",ROUND(O73/P73*Q73,2),IF(N73="Valandinis",ROUND(O73*Q73,2)," "))</f>
        <v> </v>
      </c>
      <c r="S73" s="71"/>
      <c r="T73" s="71"/>
      <c r="U73" s="71"/>
      <c r="V73" s="71"/>
      <c r="W73" s="71"/>
      <c r="X73" s="71"/>
      <c r="Y73" t="str" s="72" cm="1">
        <f t="array" ref="Y73">_xlfn.IFERROR(ROUND(((I73+K73)*(R73+S73+T73+U73+W73+X73))+(R73+S73+T73+U73+W73+X73)+V73,2),"0")</f>
        <v>0</v>
      </c>
      <c r="Z73" s="69"/>
      <c r="AA73" s="69"/>
      <c r="AB73" t="str" s="69" cm="1">
        <f t="array" ref="AB73">IF(OR(Z73="",AA73=""),"",VLOOKUP(CONCATENATE(Z73," dienų darbo savaitė"),'Atostogų išmokų FN'!$A$7:$AH$8,AA73-16)/100)</f>
      </c>
      <c r="AC73" s="73" cm="1">
        <f t="array" ref="AC73">ROUND(IF(Z73="",0,(SUM(R73:U73,W73)*(1+(I73+K73))*AB73)),2)</f>
        <v>0</v>
      </c>
      <c r="AN73" t="str" s="74" cm="1">
        <f t="array" ref="AN73">LEFT(D73,3)</f>
      </c>
      <c r="AO73" t="str" s="74" cm="1">
        <f t="array" ref="AO73">LEFT(E73,3)</f>
      </c>
    </row>
    <row r="74" s="8" customFormat="1" ht="13.55" customHeight="1">
      <c r="B74" t="str" s="75" cm="1">
        <f t="array" ref="B74">IF(OR(D74&lt;&gt;"",F74&lt;&gt;"",D75&lt;&gt;"",F75&lt;&gt;""),B73+1,"")</f>
      </c>
      <c r="C74" s="65"/>
      <c r="D74" s="77"/>
      <c r="E74" s="77"/>
      <c r="F74" s="67"/>
      <c r="G74" s="67"/>
      <c r="H74" s="67"/>
      <c r="I74" s="68" cm="1">
        <f t="array" ref="I74">IF(H74="Neterminuota",0.0131,IF(H74="Terminuota",0.0203,0))</f>
        <v>0</v>
      </c>
      <c r="J74" s="69"/>
      <c r="K74" s="68" cm="1">
        <f t="array" ref="K74">IF(J74="Biudžetinė",0.0014,IF(J74="Verslo įm. ir kt.",0.0046,IF(J74="Kitos organizacijos**",0.003,0)))</f>
        <v>0</v>
      </c>
      <c r="L74" s="69"/>
      <c r="M74" s="70"/>
      <c r="N74" s="70"/>
      <c r="O74" s="71"/>
      <c r="P74" s="71"/>
      <c r="Q74" s="71"/>
      <c r="R74" t="str" s="69" cm="1">
        <f t="array" ref="R74">IF(N74="Mėnesinis",ROUND(O74/P74*Q74,2),IF(N74="Valandinis",ROUND(O74*Q74,2)," "))</f>
        <v> </v>
      </c>
      <c r="S74" s="71"/>
      <c r="T74" s="71"/>
      <c r="U74" s="71"/>
      <c r="V74" s="71"/>
      <c r="W74" s="71"/>
      <c r="X74" s="71"/>
      <c r="Y74" t="str" s="72" cm="1">
        <f t="array" ref="Y74">_xlfn.IFERROR(ROUND(((I74+K74)*(R74+S74+T74+U74+W74+X74))+(R74+S74+T74+U74+W74+X74)+V74,2),"0")</f>
        <v>0</v>
      </c>
      <c r="Z74" s="69"/>
      <c r="AA74" s="69"/>
      <c r="AB74" t="str" s="69" cm="1">
        <f t="array" ref="AB74">IF(OR(Z74="",AA74=""),"",VLOOKUP(CONCATENATE(Z74," dienų darbo savaitė"),'Atostogų išmokų FN'!$A$7:$AH$8,AA74-16)/100)</f>
      </c>
      <c r="AC74" s="73" cm="1">
        <f t="array" ref="AC74">ROUND(IF(Z74="",0,(SUM(R74:U74,W74)*(1+(I74+K74))*AB74)),2)</f>
        <v>0</v>
      </c>
      <c r="AN74" t="str" s="74" cm="1">
        <f t="array" ref="AN74">LEFT(D74,3)</f>
      </c>
      <c r="AO74" t="str" s="74" cm="1">
        <f t="array" ref="AO74">LEFT(E74,3)</f>
      </c>
    </row>
    <row r="75" s="8" customFormat="1" ht="13.55" customHeight="1">
      <c r="B75" t="str" s="75" cm="1">
        <f t="array" ref="B75">IF(OR(D75&lt;&gt;"",F75&lt;&gt;"",D76&lt;&gt;"",F76&lt;&gt;""),B74+1,"")</f>
      </c>
      <c r="C75" s="65"/>
      <c r="D75" s="77"/>
      <c r="E75" s="77"/>
      <c r="F75" s="67"/>
      <c r="G75" s="67"/>
      <c r="H75" s="67"/>
      <c r="I75" s="68" cm="1">
        <f t="array" ref="I75">IF(H75="Neterminuota",0.0131,IF(H75="Terminuota",0.0203,0))</f>
        <v>0</v>
      </c>
      <c r="J75" s="69"/>
      <c r="K75" s="68" cm="1">
        <f t="array" ref="K75">IF(J75="Biudžetinė",0.0014,IF(J75="Verslo įm. ir kt.",0.0046,IF(J75="Kitos organizacijos**",0.003,0)))</f>
        <v>0</v>
      </c>
      <c r="L75" s="69"/>
      <c r="M75" s="70"/>
      <c r="N75" s="70"/>
      <c r="O75" s="71"/>
      <c r="P75" s="71"/>
      <c r="Q75" s="71"/>
      <c r="R75" t="str" s="69" cm="1">
        <f t="array" ref="R75">IF(N75="Mėnesinis",ROUND(O75/P75*Q75,2),IF(N75="Valandinis",ROUND(O75*Q75,2)," "))</f>
        <v> </v>
      </c>
      <c r="S75" s="71"/>
      <c r="T75" s="71"/>
      <c r="U75" s="71"/>
      <c r="V75" s="71"/>
      <c r="W75" s="71"/>
      <c r="X75" s="71"/>
      <c r="Y75" t="str" s="72" cm="1">
        <f t="array" ref="Y75">_xlfn.IFERROR(ROUND(((I75+K75)*(R75+S75+T75+U75+W75+X75))+(R75+S75+T75+U75+W75+X75)+V75,2),"0")</f>
        <v>0</v>
      </c>
      <c r="Z75" s="69"/>
      <c r="AA75" s="69"/>
      <c r="AB75" t="str" s="69" cm="1">
        <f t="array" ref="AB75">IF(OR(Z75="",AA75=""),"",VLOOKUP(CONCATENATE(Z75," dienų darbo savaitė"),'Atostogų išmokų FN'!$A$7:$AH$8,AA75-16)/100)</f>
      </c>
      <c r="AC75" s="73" cm="1">
        <f t="array" ref="AC75">ROUND(IF(Z75="",0,(SUM(R75:U75,W75)*(1+(I75+K75))*AB75)),2)</f>
        <v>0</v>
      </c>
      <c r="AN75" t="str" s="74" cm="1">
        <f t="array" ref="AN75">LEFT(D75,3)</f>
      </c>
      <c r="AO75" t="str" s="74" cm="1">
        <f t="array" ref="AO75">LEFT(E75,3)</f>
      </c>
    </row>
    <row r="76" s="8" customFormat="1" ht="13.55" customHeight="1">
      <c r="B76" t="str" s="75" cm="1">
        <f t="array" ref="B76">IF(OR(D76&lt;&gt;"",F76&lt;&gt;"",D77&lt;&gt;"",F77&lt;&gt;""),B75+1,"")</f>
      </c>
      <c r="C76" s="65"/>
      <c r="D76" s="77"/>
      <c r="E76" s="77"/>
      <c r="F76" s="67"/>
      <c r="G76" s="67"/>
      <c r="H76" s="67"/>
      <c r="I76" s="68" cm="1">
        <f t="array" ref="I76">IF(H76="Neterminuota",0.0131,IF(H76="Terminuota",0.0203,0))</f>
        <v>0</v>
      </c>
      <c r="J76" s="69"/>
      <c r="K76" s="68" cm="1">
        <f t="array" ref="K76">IF(J76="Biudžetinė",0.0014,IF(J76="Verslo įm. ir kt.",0.0046,IF(J76="Kitos organizacijos**",0.003,0)))</f>
        <v>0</v>
      </c>
      <c r="L76" s="69"/>
      <c r="M76" s="70"/>
      <c r="N76" s="70"/>
      <c r="O76" s="71"/>
      <c r="P76" s="71"/>
      <c r="Q76" s="71"/>
      <c r="R76" t="str" s="69" cm="1">
        <f t="array" ref="R76">IF(N76="Mėnesinis",ROUND(O76/P76*Q76,2),IF(N76="Valandinis",ROUND(O76*Q76,2)," "))</f>
        <v> </v>
      </c>
      <c r="S76" s="71"/>
      <c r="T76" s="71"/>
      <c r="U76" s="71"/>
      <c r="V76" s="71"/>
      <c r="W76" s="71"/>
      <c r="X76" s="71"/>
      <c r="Y76" t="str" s="72" cm="1">
        <f t="array" ref="Y76">_xlfn.IFERROR(ROUND(((I76+K76)*(R76+S76+T76+U76+W76+X76))+(R76+S76+T76+U76+W76+X76)+V76,2),"0")</f>
        <v>0</v>
      </c>
      <c r="Z76" s="69"/>
      <c r="AA76" s="69"/>
      <c r="AB76" t="str" s="69" cm="1">
        <f t="array" ref="AB76">IF(OR(Z76="",AA76=""),"",VLOOKUP(CONCATENATE(Z76," dienų darbo savaitė"),'Atostogų išmokų FN'!$A$7:$AH$8,AA76-16)/100)</f>
      </c>
      <c r="AC76" s="73" cm="1">
        <f t="array" ref="AC76">ROUND(IF(Z76="",0,(SUM(R76:U76,W76)*(1+(I76+K76))*AB76)),2)</f>
        <v>0</v>
      </c>
      <c r="AN76" t="str" s="74" cm="1">
        <f t="array" ref="AN76">LEFT(D76,3)</f>
      </c>
      <c r="AO76" t="str" s="74" cm="1">
        <f t="array" ref="AO76">LEFT(E76,3)</f>
      </c>
    </row>
    <row r="77" s="8" customFormat="1" ht="13.55" customHeight="1">
      <c r="B77" t="str" s="75" cm="1">
        <f t="array" ref="B77">IF(OR(D77&lt;&gt;"",F77&lt;&gt;"",D78&lt;&gt;"",F78&lt;&gt;""),B76+1,"")</f>
      </c>
      <c r="C77" s="65"/>
      <c r="D77" s="77"/>
      <c r="E77" s="77"/>
      <c r="F77" s="67"/>
      <c r="G77" s="67"/>
      <c r="H77" s="67"/>
      <c r="I77" s="68" cm="1">
        <f t="array" ref="I77">IF(H77="Neterminuota",0.0131,IF(H77="Terminuota",0.0203,0))</f>
        <v>0</v>
      </c>
      <c r="J77" s="69"/>
      <c r="K77" s="68" cm="1">
        <f t="array" ref="K77">IF(J77="Biudžetinė",0.0014,IF(J77="Verslo įm. ir kt.",0.0046,IF(J77="Kitos organizacijos**",0.003,0)))</f>
        <v>0</v>
      </c>
      <c r="L77" s="69"/>
      <c r="M77" s="70"/>
      <c r="N77" s="70"/>
      <c r="O77" s="71"/>
      <c r="P77" s="71"/>
      <c r="Q77" s="71"/>
      <c r="R77" t="str" s="69" cm="1">
        <f t="array" ref="R77">IF(N77="Mėnesinis",ROUND(O77/P77*Q77,2),IF(N77="Valandinis",ROUND(O77*Q77,2)," "))</f>
        <v> </v>
      </c>
      <c r="S77" s="71"/>
      <c r="T77" s="71"/>
      <c r="U77" s="71"/>
      <c r="V77" s="71"/>
      <c r="W77" s="71"/>
      <c r="X77" s="71"/>
      <c r="Y77" t="str" s="72" cm="1">
        <f t="array" ref="Y77">_xlfn.IFERROR(ROUND(((I77+K77)*(R77+S77+T77+U77+W77+X77))+(R77+S77+T77+U77+W77+X77)+V77,2),"0")</f>
        <v>0</v>
      </c>
      <c r="Z77" s="69"/>
      <c r="AA77" s="69"/>
      <c r="AB77" t="str" s="69" cm="1">
        <f t="array" ref="AB77">IF(OR(Z77="",AA77=""),"",VLOOKUP(CONCATENATE(Z77," dienų darbo savaitė"),'Atostogų išmokų FN'!$A$7:$AH$8,AA77-16)/100)</f>
      </c>
      <c r="AC77" s="73" cm="1">
        <f t="array" ref="AC77">ROUND(IF(Z77="",0,(SUM(R77:U77,W77)*(1+(I77+K77))*AB77)),2)</f>
        <v>0</v>
      </c>
      <c r="AN77" t="str" s="74" cm="1">
        <f t="array" ref="AN77">LEFT(D77,3)</f>
      </c>
      <c r="AO77" t="str" s="74" cm="1">
        <f t="array" ref="AO77">LEFT(E77,3)</f>
      </c>
    </row>
    <row r="78" s="8" customFormat="1" ht="13.55" customHeight="1">
      <c r="B78" t="str" s="75" cm="1">
        <f t="array" ref="B78">IF(OR(D78&lt;&gt;"",F78&lt;&gt;"",D79&lt;&gt;"",F79&lt;&gt;""),B77+1,"")</f>
      </c>
      <c r="C78" s="65"/>
      <c r="D78" s="77"/>
      <c r="E78" s="77"/>
      <c r="F78" s="67"/>
      <c r="G78" s="67"/>
      <c r="H78" s="67"/>
      <c r="I78" s="68" cm="1">
        <f t="array" ref="I78">IF(H78="Neterminuota",0.0131,IF(H78="Terminuota",0.0203,0))</f>
        <v>0</v>
      </c>
      <c r="J78" s="69"/>
      <c r="K78" s="68" cm="1">
        <f t="array" ref="K78">IF(J78="Biudžetinė",0.0014,IF(J78="Verslo įm. ir kt.",0.0046,IF(J78="Kitos organizacijos**",0.003,0)))</f>
        <v>0</v>
      </c>
      <c r="L78" s="69"/>
      <c r="M78" s="70"/>
      <c r="N78" s="70"/>
      <c r="O78" s="71"/>
      <c r="P78" s="71"/>
      <c r="Q78" s="71"/>
      <c r="R78" t="str" s="69" cm="1">
        <f t="array" ref="R78">IF(N78="Mėnesinis",ROUND(O78/P78*Q78,2),IF(N78="Valandinis",ROUND(O78*Q78,2)," "))</f>
        <v> </v>
      </c>
      <c r="S78" s="71"/>
      <c r="T78" s="71"/>
      <c r="U78" s="71"/>
      <c r="V78" s="71"/>
      <c r="W78" s="71"/>
      <c r="X78" s="71"/>
      <c r="Y78" t="str" s="72" cm="1">
        <f t="array" ref="Y78">_xlfn.IFERROR(ROUND(((I78+K78)*(R78+S78+T78+U78+W78+X78))+(R78+S78+T78+U78+W78+X78)+V78,2),"0")</f>
        <v>0</v>
      </c>
      <c r="Z78" s="69"/>
      <c r="AA78" s="69"/>
      <c r="AB78" t="str" s="69" cm="1">
        <f t="array" ref="AB78">IF(OR(Z78="",AA78=""),"",VLOOKUP(CONCATENATE(Z78," dienų darbo savaitė"),'Atostogų išmokų FN'!$A$7:$AH$8,AA78-16)/100)</f>
      </c>
      <c r="AC78" s="73" cm="1">
        <f t="array" ref="AC78">ROUND(IF(Z78="",0,(SUM(R78:U78,W78)*(1+(I78+K78))*AB78)),2)</f>
        <v>0</v>
      </c>
      <c r="AN78" t="str" s="74" cm="1">
        <f t="array" ref="AN78">LEFT(D78,3)</f>
      </c>
      <c r="AO78" t="str" s="74" cm="1">
        <f t="array" ref="AO78">LEFT(E78,3)</f>
      </c>
    </row>
    <row r="79" s="8" customFormat="1" ht="13.55" customHeight="1">
      <c r="B79" t="str" s="75" cm="1">
        <f t="array" ref="B79">IF(OR(D79&lt;&gt;"",F79&lt;&gt;"",D80&lt;&gt;"",F80&lt;&gt;""),B78+1,"")</f>
      </c>
      <c r="C79" s="65"/>
      <c r="D79" s="77"/>
      <c r="E79" s="77"/>
      <c r="F79" s="67"/>
      <c r="G79" s="67"/>
      <c r="H79" s="67"/>
      <c r="I79" s="68" cm="1">
        <f t="array" ref="I79">IF(H79="Neterminuota",0.0131,IF(H79="Terminuota",0.0203,0))</f>
        <v>0</v>
      </c>
      <c r="J79" s="69"/>
      <c r="K79" s="68" cm="1">
        <f t="array" ref="K79">IF(J79="Biudžetinė",0.0014,IF(J79="Verslo įm. ir kt.",0.0046,IF(J79="Kitos organizacijos**",0.003,0)))</f>
        <v>0</v>
      </c>
      <c r="L79" s="69"/>
      <c r="M79" s="70"/>
      <c r="N79" s="70"/>
      <c r="O79" s="71"/>
      <c r="P79" s="71"/>
      <c r="Q79" s="71"/>
      <c r="R79" t="str" s="69" cm="1">
        <f t="array" ref="R79">IF(N79="Mėnesinis",ROUND(O79/P79*Q79,2),IF(N79="Valandinis",ROUND(O79*Q79,2)," "))</f>
        <v> </v>
      </c>
      <c r="S79" s="71"/>
      <c r="T79" s="71"/>
      <c r="U79" s="71"/>
      <c r="V79" s="71"/>
      <c r="W79" s="71"/>
      <c r="X79" s="71"/>
      <c r="Y79" t="str" s="72" cm="1">
        <f t="array" ref="Y79">_xlfn.IFERROR(ROUND(((I79+K79)*(R79+S79+T79+U79+W79+X79))+(R79+S79+T79+U79+W79+X79)+V79,2),"0")</f>
        <v>0</v>
      </c>
      <c r="Z79" s="69"/>
      <c r="AA79" s="69"/>
      <c r="AB79" t="str" s="69" cm="1">
        <f t="array" ref="AB79">IF(OR(Z79="",AA79=""),"",VLOOKUP(CONCATENATE(Z79," dienų darbo savaitė"),'Atostogų išmokų FN'!$A$7:$AH$8,AA79-16)/100)</f>
      </c>
      <c r="AC79" s="73" cm="1">
        <f t="array" ref="AC79">ROUND(IF(Z79="",0,(SUM(R79:U79,W79)*(1+(I79+K79))*AB79)),2)</f>
        <v>0</v>
      </c>
      <c r="AN79" t="str" s="74" cm="1">
        <f t="array" ref="AN79">LEFT(D79,3)</f>
      </c>
      <c r="AO79" t="str" s="74" cm="1">
        <f t="array" ref="AO79">LEFT(E79,3)</f>
      </c>
    </row>
    <row r="80" s="8" customFormat="1" ht="13.55" customHeight="1">
      <c r="B80" t="str" s="75" cm="1">
        <f t="array" ref="B80">IF(OR(D80&lt;&gt;"",F80&lt;&gt;"",D81&lt;&gt;"",F81&lt;&gt;""),B79+1,"")</f>
      </c>
      <c r="C80" s="65"/>
      <c r="D80" s="77"/>
      <c r="E80" s="77"/>
      <c r="F80" s="67"/>
      <c r="G80" s="67"/>
      <c r="H80" s="67"/>
      <c r="I80" s="68" cm="1">
        <f t="array" ref="I80">IF(H80="Neterminuota",0.0131,IF(H80="Terminuota",0.0203,0))</f>
        <v>0</v>
      </c>
      <c r="J80" s="69"/>
      <c r="K80" s="68" cm="1">
        <f t="array" ref="K80">IF(J80="Biudžetinė",0.0014,IF(J80="Verslo įm. ir kt.",0.0046,IF(J80="Kitos organizacijos**",0.003,0)))</f>
        <v>0</v>
      </c>
      <c r="L80" s="69"/>
      <c r="M80" s="70"/>
      <c r="N80" s="70"/>
      <c r="O80" s="71"/>
      <c r="P80" s="71"/>
      <c r="Q80" s="71"/>
      <c r="R80" t="str" s="69" cm="1">
        <f t="array" ref="R80">IF(N80="Mėnesinis",ROUND(O80/P80*Q80,2),IF(N80="Valandinis",ROUND(O80*Q80,2)," "))</f>
        <v> </v>
      </c>
      <c r="S80" s="71"/>
      <c r="T80" s="71"/>
      <c r="U80" s="71"/>
      <c r="V80" s="71"/>
      <c r="W80" s="71"/>
      <c r="X80" s="71"/>
      <c r="Y80" t="str" s="72" cm="1">
        <f t="array" ref="Y80">_xlfn.IFERROR(ROUND(((I80+K80)*(R80+S80+T80+U80+W80+X80))+(R80+S80+T80+U80+W80+X80)+V80,2),"0")</f>
        <v>0</v>
      </c>
      <c r="Z80" s="69"/>
      <c r="AA80" s="69"/>
      <c r="AB80" t="str" s="69" cm="1">
        <f t="array" ref="AB80">IF(OR(Z80="",AA80=""),"",VLOOKUP(CONCATENATE(Z80," dienų darbo savaitė"),'Atostogų išmokų FN'!$A$7:$AH$8,AA80-16)/100)</f>
      </c>
      <c r="AC80" s="73" cm="1">
        <f t="array" ref="AC80">ROUND(IF(Z80="",0,(SUM(R80:U80,W80)*(1+(I80+K80))*AB80)),2)</f>
        <v>0</v>
      </c>
      <c r="AN80" t="str" s="74" cm="1">
        <f t="array" ref="AN80">LEFT(D80,3)</f>
      </c>
      <c r="AO80" t="str" s="74" cm="1">
        <f t="array" ref="AO80">LEFT(E80,3)</f>
      </c>
    </row>
    <row r="81" s="8" customFormat="1" ht="13.55" customHeight="1">
      <c r="B81" t="str" s="75" cm="1">
        <f t="array" ref="B81">IF(OR(D81&lt;&gt;"",F81&lt;&gt;"",D82&lt;&gt;"",F82&lt;&gt;""),B80+1,"")</f>
      </c>
      <c r="C81" s="65"/>
      <c r="D81" s="77"/>
      <c r="E81" s="77"/>
      <c r="F81" s="67"/>
      <c r="G81" s="67"/>
      <c r="H81" s="67"/>
      <c r="I81" s="68" cm="1">
        <f t="array" ref="I81">IF(H81="Neterminuota",0.0131,IF(H81="Terminuota",0.0203,0))</f>
        <v>0</v>
      </c>
      <c r="J81" s="69"/>
      <c r="K81" s="68" cm="1">
        <f t="array" ref="K81">IF(J81="Biudžetinė",0.0014,IF(J81="Verslo įm. ir kt.",0.0046,IF(J81="Kitos organizacijos**",0.003,0)))</f>
        <v>0</v>
      </c>
      <c r="L81" s="69"/>
      <c r="M81" s="70"/>
      <c r="N81" s="70"/>
      <c r="O81" s="71"/>
      <c r="P81" s="71"/>
      <c r="Q81" s="71"/>
      <c r="R81" t="str" s="69" cm="1">
        <f t="array" ref="R81">IF(N81="Mėnesinis",ROUND(O81/P81*Q81,2),IF(N81="Valandinis",ROUND(O81*Q81,2)," "))</f>
        <v> </v>
      </c>
      <c r="S81" s="71"/>
      <c r="T81" s="71"/>
      <c r="U81" s="71"/>
      <c r="V81" s="71"/>
      <c r="W81" s="71"/>
      <c r="X81" s="71"/>
      <c r="Y81" t="str" s="72" cm="1">
        <f t="array" ref="Y81">_xlfn.IFERROR(ROUND(((I81+K81)*(R81+S81+T81+U81+W81+X81))+(R81+S81+T81+U81+W81+X81)+V81,2),"0")</f>
        <v>0</v>
      </c>
      <c r="Z81" s="69"/>
      <c r="AA81" s="69"/>
      <c r="AB81" t="str" s="69" cm="1">
        <f t="array" ref="AB81">IF(OR(Z81="",AA81=""),"",VLOOKUP(CONCATENATE(Z81," dienų darbo savaitė"),'Atostogų išmokų FN'!$A$7:$AH$8,AA81-16)/100)</f>
      </c>
      <c r="AC81" s="73" cm="1">
        <f t="array" ref="AC81">ROUND(IF(Z81="",0,(SUM(R81:U81,W81)*(1+(I81+K81))*AB81)),2)</f>
        <v>0</v>
      </c>
      <c r="AN81" t="str" s="74" cm="1">
        <f t="array" ref="AN81">LEFT(D81,3)</f>
      </c>
      <c r="AO81" t="str" s="74" cm="1">
        <f t="array" ref="AO81">LEFT(E81,3)</f>
      </c>
    </row>
    <row r="82" s="8" customFormat="1" ht="13.55" customHeight="1">
      <c r="B82" t="str" s="75" cm="1">
        <f t="array" ref="B82">IF(OR(D82&lt;&gt;"",F82&lt;&gt;"",D83&lt;&gt;"",F83&lt;&gt;""),B81+1,"")</f>
      </c>
      <c r="C82" s="65"/>
      <c r="D82" s="77"/>
      <c r="E82" s="77"/>
      <c r="F82" s="67"/>
      <c r="G82" s="67"/>
      <c r="H82" s="67"/>
      <c r="I82" s="68" cm="1">
        <f t="array" ref="I82">IF(H82="Neterminuota",0.0131,IF(H82="Terminuota",0.0203,0))</f>
        <v>0</v>
      </c>
      <c r="J82" s="69"/>
      <c r="K82" s="68" cm="1">
        <f t="array" ref="K82">IF(J82="Biudžetinė",0.0014,IF(J82="Verslo įm. ir kt.",0.0046,IF(J82="Kitos organizacijos**",0.003,0)))</f>
        <v>0</v>
      </c>
      <c r="L82" s="69"/>
      <c r="M82" s="70"/>
      <c r="N82" s="70"/>
      <c r="O82" s="71"/>
      <c r="P82" s="71"/>
      <c r="Q82" s="71"/>
      <c r="R82" t="str" s="69" cm="1">
        <f t="array" ref="R82">IF(N82="Mėnesinis",ROUND(O82/P82*Q82,2),IF(N82="Valandinis",ROUND(O82*Q82,2)," "))</f>
        <v> </v>
      </c>
      <c r="S82" s="71"/>
      <c r="T82" s="71"/>
      <c r="U82" s="71"/>
      <c r="V82" s="71"/>
      <c r="W82" s="71"/>
      <c r="X82" s="71"/>
      <c r="Y82" t="str" s="72" cm="1">
        <f t="array" ref="Y82">_xlfn.IFERROR(ROUND(((I82+K82)*(R82+S82+T82+U82+W82+X82))+(R82+S82+T82+U82+W82+X82)+V82,2),"0")</f>
        <v>0</v>
      </c>
      <c r="Z82" s="69"/>
      <c r="AA82" s="69"/>
      <c r="AB82" t="str" s="69" cm="1">
        <f t="array" ref="AB82">IF(OR(Z82="",AA82=""),"",VLOOKUP(CONCATENATE(Z82," dienų darbo savaitė"),'Atostogų išmokų FN'!$A$7:$AH$8,AA82-16)/100)</f>
      </c>
      <c r="AC82" s="73" cm="1">
        <f t="array" ref="AC82">ROUND(IF(Z82="",0,(SUM(R82:U82,W82)*(1+(I82+K82))*AB82)),2)</f>
        <v>0</v>
      </c>
      <c r="AN82" t="str" s="74" cm="1">
        <f t="array" ref="AN82">LEFT(D82,3)</f>
      </c>
      <c r="AO82" t="str" s="74" cm="1">
        <f t="array" ref="AO82">LEFT(E82,3)</f>
      </c>
    </row>
    <row r="83" s="8" customFormat="1" ht="13.55" customHeight="1">
      <c r="B83" t="str" s="75" cm="1">
        <f t="array" ref="B83">IF(OR(D83&lt;&gt;"",F83&lt;&gt;"",D84&lt;&gt;"",F84&lt;&gt;""),B82+1,"")</f>
      </c>
      <c r="C83" s="65"/>
      <c r="D83" s="77"/>
      <c r="E83" s="77"/>
      <c r="F83" s="67"/>
      <c r="G83" s="67"/>
      <c r="H83" s="67"/>
      <c r="I83" s="68" cm="1">
        <f t="array" ref="I83">IF(H83="Neterminuota",0.0131,IF(H83="Terminuota",0.0203,0))</f>
        <v>0</v>
      </c>
      <c r="J83" s="69"/>
      <c r="K83" s="68" cm="1">
        <f t="array" ref="K83">IF(J83="Biudžetinė",0.0014,IF(J83="Verslo įm. ir kt.",0.0046,IF(J83="Kitos organizacijos**",0.003,0)))</f>
        <v>0</v>
      </c>
      <c r="L83" s="69"/>
      <c r="M83" s="70"/>
      <c r="N83" s="70"/>
      <c r="O83" s="71"/>
      <c r="P83" s="71"/>
      <c r="Q83" s="71"/>
      <c r="R83" t="str" s="69" cm="1">
        <f t="array" ref="R83">IF(N83="Mėnesinis",ROUND(O83/P83*Q83,2),IF(N83="Valandinis",ROUND(O83*Q83,2)," "))</f>
        <v> </v>
      </c>
      <c r="S83" s="71"/>
      <c r="T83" s="71"/>
      <c r="U83" s="71"/>
      <c r="V83" s="71"/>
      <c r="W83" s="71"/>
      <c r="X83" s="71"/>
      <c r="Y83" t="str" s="72" cm="1">
        <f t="array" ref="Y83">_xlfn.IFERROR(ROUND(((I83+K83)*(R83+S83+T83+U83+W83+X83))+(R83+S83+T83+U83+W83+X83)+V83,2),"0")</f>
        <v>0</v>
      </c>
      <c r="Z83" s="69"/>
      <c r="AA83" s="69"/>
      <c r="AB83" t="str" s="69" cm="1">
        <f t="array" ref="AB83">IF(OR(Z83="",AA83=""),"",VLOOKUP(CONCATENATE(Z83," dienų darbo savaitė"),'Atostogų išmokų FN'!$A$7:$AH$8,AA83-16)/100)</f>
      </c>
      <c r="AC83" s="73" cm="1">
        <f t="array" ref="AC83">ROUND(IF(Z83="",0,(SUM(R83:U83,W83)*(1+(I83+K83))*AB83)),2)</f>
        <v>0</v>
      </c>
      <c r="AN83" t="str" s="74" cm="1">
        <f t="array" ref="AN83">LEFT(D83,3)</f>
      </c>
      <c r="AO83" t="str" s="74" cm="1">
        <f t="array" ref="AO83">LEFT(E83,3)</f>
      </c>
    </row>
    <row r="84" s="8" customFormat="1" ht="13.55" customHeight="1">
      <c r="B84" t="str" s="75" cm="1">
        <f t="array" ref="B84">IF(OR(D84&lt;&gt;"",F84&lt;&gt;"",D85&lt;&gt;"",F85&lt;&gt;""),B83+1,"")</f>
      </c>
      <c r="C84" s="65"/>
      <c r="D84" s="77"/>
      <c r="E84" s="77"/>
      <c r="F84" s="67"/>
      <c r="G84" s="67"/>
      <c r="H84" s="67"/>
      <c r="I84" s="68" cm="1">
        <f t="array" ref="I84">IF(H84="Neterminuota",0.0131,IF(H84="Terminuota",0.0203,0))</f>
        <v>0</v>
      </c>
      <c r="J84" s="69"/>
      <c r="K84" s="68" cm="1">
        <f t="array" ref="K84">IF(J84="Biudžetinė",0.0014,IF(J84="Verslo įm. ir kt.",0.0046,IF(J84="Kitos organizacijos**",0.003,0)))</f>
        <v>0</v>
      </c>
      <c r="L84" s="69"/>
      <c r="M84" s="70"/>
      <c r="N84" s="70"/>
      <c r="O84" s="71"/>
      <c r="P84" s="71"/>
      <c r="Q84" s="71"/>
      <c r="R84" t="str" s="69" cm="1">
        <f t="array" ref="R84">IF(N84="Mėnesinis",ROUND(O84/P84*Q84,2),IF(N84="Valandinis",ROUND(O84*Q84,2)," "))</f>
        <v> </v>
      </c>
      <c r="S84" s="71"/>
      <c r="T84" s="71"/>
      <c r="U84" s="71"/>
      <c r="V84" s="71"/>
      <c r="W84" s="71"/>
      <c r="X84" s="71"/>
      <c r="Y84" t="str" s="72" cm="1">
        <f t="array" ref="Y84">_xlfn.IFERROR(ROUND(((I84+K84)*(R84+S84+T84+U84+W84+X84))+(R84+S84+T84+U84+W84+X84)+V84,2),"0")</f>
        <v>0</v>
      </c>
      <c r="Z84" s="69"/>
      <c r="AA84" s="69"/>
      <c r="AB84" t="str" s="69" cm="1">
        <f t="array" ref="AB84">IF(OR(Z84="",AA84=""),"",VLOOKUP(CONCATENATE(Z84," dienų darbo savaitė"),'Atostogų išmokų FN'!$A$7:$AH$8,AA84-16)/100)</f>
      </c>
      <c r="AC84" s="73" cm="1">
        <f t="array" ref="AC84">ROUND(IF(Z84="",0,(SUM(R84:U84,W84)*(1+(I84+K84))*AB84)),2)</f>
        <v>0</v>
      </c>
      <c r="AN84" t="str" s="74" cm="1">
        <f t="array" ref="AN84">LEFT(D84,3)</f>
      </c>
      <c r="AO84" t="str" s="74" cm="1">
        <f t="array" ref="AO84">LEFT(E84,3)</f>
      </c>
    </row>
    <row r="85" s="8" customFormat="1" ht="13.55" customHeight="1">
      <c r="B85" t="str" s="75" cm="1">
        <f t="array" ref="B85">IF(OR(D85&lt;&gt;"",F85&lt;&gt;"",D86&lt;&gt;"",F86&lt;&gt;""),B84+1,"")</f>
      </c>
      <c r="C85" s="65"/>
      <c r="D85" s="77"/>
      <c r="E85" s="77"/>
      <c r="F85" s="67"/>
      <c r="G85" s="67"/>
      <c r="H85" s="67"/>
      <c r="I85" s="68" cm="1">
        <f t="array" ref="I85">IF(H85="Neterminuota",0.0131,IF(H85="Terminuota",0.0203,0))</f>
        <v>0</v>
      </c>
      <c r="J85" s="69"/>
      <c r="K85" s="68" cm="1">
        <f t="array" ref="K85">IF(J85="Biudžetinė",0.0014,IF(J85="Verslo įm. ir kt.",0.0046,IF(J85="Kitos organizacijos**",0.003,0)))</f>
        <v>0</v>
      </c>
      <c r="L85" s="69"/>
      <c r="M85" s="70"/>
      <c r="N85" s="70"/>
      <c r="O85" s="71"/>
      <c r="P85" s="71"/>
      <c r="Q85" s="71"/>
      <c r="R85" t="str" s="69" cm="1">
        <f t="array" ref="R85">IF(N85="Mėnesinis",ROUND(O85/P85*Q85,2),IF(N85="Valandinis",ROUND(O85*Q85,2)," "))</f>
        <v> </v>
      </c>
      <c r="S85" s="71"/>
      <c r="T85" s="71"/>
      <c r="U85" s="71"/>
      <c r="V85" s="71"/>
      <c r="W85" s="71"/>
      <c r="X85" s="71"/>
      <c r="Y85" t="str" s="72" cm="1">
        <f t="array" ref="Y85">_xlfn.IFERROR(ROUND(((I85+K85)*(R85+S85+T85+U85+W85+X85))+(R85+S85+T85+U85+W85+X85)+V85,2),"0")</f>
        <v>0</v>
      </c>
      <c r="Z85" s="69"/>
      <c r="AA85" s="69"/>
      <c r="AB85" t="str" s="69" cm="1">
        <f t="array" ref="AB85">IF(OR(Z85="",AA85=""),"",VLOOKUP(CONCATENATE(Z85," dienų darbo savaitė"),'Atostogų išmokų FN'!$A$7:$AH$8,AA85-16)/100)</f>
      </c>
      <c r="AC85" s="73" cm="1">
        <f t="array" ref="AC85">ROUND(IF(Z85="",0,(SUM(R85:U85,W85)*(1+(I85+K85))*AB85)),2)</f>
        <v>0</v>
      </c>
      <c r="AN85" t="str" s="74" cm="1">
        <f t="array" ref="AN85">LEFT(D85,3)</f>
      </c>
      <c r="AO85" t="str" s="74" cm="1">
        <f t="array" ref="AO85">LEFT(E85,3)</f>
      </c>
    </row>
    <row r="86" s="8" customFormat="1" ht="13.55" customHeight="1">
      <c r="B86" t="str" s="75" cm="1">
        <f t="array" ref="B86">IF(OR(D86&lt;&gt;"",F86&lt;&gt;"",D87&lt;&gt;"",F87&lt;&gt;""),B85+1,"")</f>
      </c>
      <c r="C86" s="65"/>
      <c r="D86" s="77"/>
      <c r="E86" s="77"/>
      <c r="F86" s="67"/>
      <c r="G86" s="67"/>
      <c r="H86" s="67"/>
      <c r="I86" s="68" cm="1">
        <f t="array" ref="I86">IF(H86="Neterminuota",0.0131,IF(H86="Terminuota",0.0203,0))</f>
        <v>0</v>
      </c>
      <c r="J86" s="69"/>
      <c r="K86" s="68" cm="1">
        <f t="array" ref="K86">IF(J86="Biudžetinė",0.0014,IF(J86="Verslo įm. ir kt.",0.0046,IF(J86="Kitos organizacijos**",0.003,0)))</f>
        <v>0</v>
      </c>
      <c r="L86" s="69"/>
      <c r="M86" s="70"/>
      <c r="N86" s="70"/>
      <c r="O86" s="71"/>
      <c r="P86" s="71"/>
      <c r="Q86" s="71"/>
      <c r="R86" t="str" s="69" cm="1">
        <f t="array" ref="R86">IF(N86="Mėnesinis",ROUND(O86/P86*Q86,2),IF(N86="Valandinis",ROUND(O86*Q86,2)," "))</f>
        <v> </v>
      </c>
      <c r="S86" s="71"/>
      <c r="T86" s="71"/>
      <c r="U86" s="71"/>
      <c r="V86" s="71"/>
      <c r="W86" s="71"/>
      <c r="X86" s="71"/>
      <c r="Y86" t="str" s="72" cm="1">
        <f t="array" ref="Y86">_xlfn.IFERROR(ROUND(((I86+K86)*(R86+S86+T86+U86+W86+X86))+(R86+S86+T86+U86+W86+X86)+V86,2),"0")</f>
        <v>0</v>
      </c>
      <c r="Z86" s="69"/>
      <c r="AA86" s="69"/>
      <c r="AB86" t="str" s="69" cm="1">
        <f t="array" ref="AB86">IF(OR(Z86="",AA86=""),"",VLOOKUP(CONCATENATE(Z86," dienų darbo savaitė"),'Atostogų išmokų FN'!$A$7:$AH$8,AA86-16)/100)</f>
      </c>
      <c r="AC86" s="73" cm="1">
        <f t="array" ref="AC86">ROUND(IF(Z86="",0,(SUM(R86:U86,W86)*(1+(I86+K86))*AB86)),2)</f>
        <v>0</v>
      </c>
      <c r="AN86" t="str" s="74" cm="1">
        <f t="array" ref="AN86">LEFT(D86,3)</f>
      </c>
      <c r="AO86" t="str" s="74" cm="1">
        <f t="array" ref="AO86">LEFT(E86,3)</f>
      </c>
    </row>
    <row r="87" s="8" customFormat="1" ht="13.55" customHeight="1">
      <c r="B87" t="str" s="75" cm="1">
        <f t="array" ref="B87">IF(OR(D87&lt;&gt;"",F87&lt;&gt;"",D88&lt;&gt;"",F88&lt;&gt;""),B86+1,"")</f>
      </c>
      <c r="C87" s="65"/>
      <c r="D87" s="77"/>
      <c r="E87" s="77"/>
      <c r="F87" s="67"/>
      <c r="G87" s="67"/>
      <c r="H87" s="67"/>
      <c r="I87" s="68" cm="1">
        <f t="array" ref="I87">IF(H87="Neterminuota",0.0131,IF(H87="Terminuota",0.0203,0))</f>
        <v>0</v>
      </c>
      <c r="J87" s="69"/>
      <c r="K87" s="68" cm="1">
        <f t="array" ref="K87">IF(J87="Biudžetinė",0.0014,IF(J87="Verslo įm. ir kt.",0.0046,IF(J87="Kitos organizacijos**",0.003,0)))</f>
        <v>0</v>
      </c>
      <c r="L87" s="69"/>
      <c r="M87" s="70"/>
      <c r="N87" s="70"/>
      <c r="O87" s="71"/>
      <c r="P87" s="71"/>
      <c r="Q87" s="71"/>
      <c r="R87" t="str" s="69" cm="1">
        <f t="array" ref="R87">IF(N87="Mėnesinis",ROUND(O87/P87*Q87,2),IF(N87="Valandinis",ROUND(O87*Q87,2)," "))</f>
        <v> </v>
      </c>
      <c r="S87" s="71"/>
      <c r="T87" s="71"/>
      <c r="U87" s="71"/>
      <c r="V87" s="71"/>
      <c r="W87" s="71"/>
      <c r="X87" s="71"/>
      <c r="Y87" t="str" s="72" cm="1">
        <f t="array" ref="Y87">_xlfn.IFERROR(ROUND(((I87+K87)*(R87+S87+T87+U87+W87+X87))+(R87+S87+T87+U87+W87+X87)+V87,2),"0")</f>
        <v>0</v>
      </c>
      <c r="Z87" s="69"/>
      <c r="AA87" s="69"/>
      <c r="AB87" t="str" s="69" cm="1">
        <f t="array" ref="AB87">IF(OR(Z87="",AA87=""),"",VLOOKUP(CONCATENATE(Z87," dienų darbo savaitė"),'Atostogų išmokų FN'!$A$7:$AH$8,AA87-16)/100)</f>
      </c>
      <c r="AC87" s="73" cm="1">
        <f t="array" ref="AC87">ROUND(IF(Z87="",0,(SUM(R87:U87,W87)*(1+(I87+K87))*AB87)),2)</f>
        <v>0</v>
      </c>
      <c r="AN87" t="str" s="74" cm="1">
        <f t="array" ref="AN87">LEFT(D87,3)</f>
      </c>
      <c r="AO87" t="str" s="74" cm="1">
        <f t="array" ref="AO87">LEFT(E87,3)</f>
      </c>
    </row>
    <row r="88" s="8" customFormat="1" ht="13.55" customHeight="1">
      <c r="B88" t="str" s="75" cm="1">
        <f t="array" ref="B88">IF(OR(D88&lt;&gt;"",F88&lt;&gt;"",D89&lt;&gt;"",F89&lt;&gt;""),B87+1,"")</f>
      </c>
      <c r="C88" s="65"/>
      <c r="D88" s="77"/>
      <c r="E88" s="77"/>
      <c r="F88" s="67"/>
      <c r="G88" s="67"/>
      <c r="H88" s="67"/>
      <c r="I88" s="68" cm="1">
        <f t="array" ref="I88">IF(H88="Neterminuota",0.0131,IF(H88="Terminuota",0.0203,0))</f>
        <v>0</v>
      </c>
      <c r="J88" s="69"/>
      <c r="K88" s="68" cm="1">
        <f t="array" ref="K88">IF(J88="Biudžetinė",0.0014,IF(J88="Verslo įm. ir kt.",0.0046,IF(J88="Kitos organizacijos**",0.003,0)))</f>
        <v>0</v>
      </c>
      <c r="L88" s="69"/>
      <c r="M88" s="70"/>
      <c r="N88" s="70"/>
      <c r="O88" s="71"/>
      <c r="P88" s="71"/>
      <c r="Q88" s="71"/>
      <c r="R88" t="str" s="69" cm="1">
        <f t="array" ref="R88">IF(N88="Mėnesinis",ROUND(O88/P88*Q88,2),IF(N88="Valandinis",ROUND(O88*Q88,2)," "))</f>
        <v> </v>
      </c>
      <c r="S88" s="71"/>
      <c r="T88" s="71"/>
      <c r="U88" s="71"/>
      <c r="V88" s="71"/>
      <c r="W88" s="71"/>
      <c r="X88" s="71"/>
      <c r="Y88" t="str" s="72" cm="1">
        <f t="array" ref="Y88">_xlfn.IFERROR(ROUND(((I88+K88)*(R88+S88+T88+U88+W88+X88))+(R88+S88+T88+U88+W88+X88)+V88,2),"0")</f>
        <v>0</v>
      </c>
      <c r="Z88" s="69"/>
      <c r="AA88" s="69"/>
      <c r="AB88" t="str" s="69" cm="1">
        <f t="array" ref="AB88">IF(OR(Z88="",AA88=""),"",VLOOKUP(CONCATENATE(Z88," dienų darbo savaitė"),'Atostogų išmokų FN'!$A$7:$AH$8,AA88-16)/100)</f>
      </c>
      <c r="AC88" s="73" cm="1">
        <f t="array" ref="AC88">ROUND(IF(Z88="",0,(SUM(R88:U88,W88)*(1+(I88+K88))*AB88)),2)</f>
        <v>0</v>
      </c>
      <c r="AN88" t="str" s="74" cm="1">
        <f t="array" ref="AN88">LEFT(D88,3)</f>
      </c>
      <c r="AO88" t="str" s="74" cm="1">
        <f t="array" ref="AO88">LEFT(E88,3)</f>
      </c>
    </row>
    <row r="89" s="8" customFormat="1" ht="13.55" customHeight="1">
      <c r="B89" t="str" s="75" cm="1">
        <f t="array" ref="B89">IF(OR(D89&lt;&gt;"",F89&lt;&gt;"",D90&lt;&gt;"",F90&lt;&gt;""),B88+1,"")</f>
      </c>
      <c r="C89" s="65"/>
      <c r="D89" s="77"/>
      <c r="E89" s="77"/>
      <c r="F89" s="67"/>
      <c r="G89" s="67"/>
      <c r="H89" s="67"/>
      <c r="I89" s="68" cm="1">
        <f t="array" ref="I89">IF(H89="Neterminuota",0.0131,IF(H89="Terminuota",0.0203,0))</f>
        <v>0</v>
      </c>
      <c r="J89" s="69"/>
      <c r="K89" s="68" cm="1">
        <f t="array" ref="K89">IF(J89="Biudžetinė",0.0014,IF(J89="Verslo įm. ir kt.",0.0046,IF(J89="Kitos organizacijos**",0.003,0)))</f>
        <v>0</v>
      </c>
      <c r="L89" s="69"/>
      <c r="M89" s="70"/>
      <c r="N89" s="70"/>
      <c r="O89" s="71"/>
      <c r="P89" s="71"/>
      <c r="Q89" s="71"/>
      <c r="R89" t="str" s="69" cm="1">
        <f t="array" ref="R89">IF(N89="Mėnesinis",ROUND(O89/P89*Q89,2),IF(N89="Valandinis",ROUND(O89*Q89,2)," "))</f>
        <v> </v>
      </c>
      <c r="S89" s="71"/>
      <c r="T89" s="71"/>
      <c r="U89" s="71"/>
      <c r="V89" s="71"/>
      <c r="W89" s="71"/>
      <c r="X89" s="71"/>
      <c r="Y89" t="str" s="72" cm="1">
        <f t="array" ref="Y89">_xlfn.IFERROR(ROUND(((I89+K89)*(R89+S89+T89+U89+W89+X89))+(R89+S89+T89+U89+W89+X89)+V89,2),"0")</f>
        <v>0</v>
      </c>
      <c r="Z89" s="69"/>
      <c r="AA89" s="69"/>
      <c r="AB89" t="str" s="69" cm="1">
        <f t="array" ref="AB89">IF(OR(Z89="",AA89=""),"",VLOOKUP(CONCATENATE(Z89," dienų darbo savaitė"),'Atostogų išmokų FN'!$A$7:$AH$8,AA89-16)/100)</f>
      </c>
      <c r="AC89" s="73" cm="1">
        <f t="array" ref="AC89">ROUND(IF(Z89="",0,(SUM(R89:U89,W89)*(1+(I89+K89))*AB89)),2)</f>
        <v>0</v>
      </c>
      <c r="AN89" t="str" s="74" cm="1">
        <f t="array" ref="AN89">LEFT(D89,3)</f>
      </c>
      <c r="AO89" t="str" s="74" cm="1">
        <f t="array" ref="AO89">LEFT(E89,3)</f>
      </c>
    </row>
    <row r="90" s="8" customFormat="1" ht="13.55" customHeight="1">
      <c r="B90" t="str" s="75" cm="1">
        <f t="array" ref="B90">IF(OR(D90&lt;&gt;"",F90&lt;&gt;"",D91&lt;&gt;"",F91&lt;&gt;""),B89+1,"")</f>
      </c>
      <c r="C90" s="65"/>
      <c r="D90" s="77"/>
      <c r="E90" s="77"/>
      <c r="F90" s="67"/>
      <c r="G90" s="67"/>
      <c r="H90" s="67"/>
      <c r="I90" s="68" cm="1">
        <f t="array" ref="I90">IF(H90="Neterminuota",0.0131,IF(H90="Terminuota",0.0203,0))</f>
        <v>0</v>
      </c>
      <c r="J90" s="69"/>
      <c r="K90" s="68" cm="1">
        <f t="array" ref="K90">IF(J90="Biudžetinė",0.0014,IF(J90="Verslo įm. ir kt.",0.0046,IF(J90="Kitos organizacijos**",0.003,0)))</f>
        <v>0</v>
      </c>
      <c r="L90" s="69"/>
      <c r="M90" s="70"/>
      <c r="N90" s="70"/>
      <c r="O90" s="71"/>
      <c r="P90" s="71"/>
      <c r="Q90" s="71"/>
      <c r="R90" t="str" s="69" cm="1">
        <f t="array" ref="R90">IF(N90="Mėnesinis",ROUND(O90/P90*Q90,2),IF(N90="Valandinis",ROUND(O90*Q90,2)," "))</f>
        <v> </v>
      </c>
      <c r="S90" s="71"/>
      <c r="T90" s="71"/>
      <c r="U90" s="71"/>
      <c r="V90" s="71"/>
      <c r="W90" s="71"/>
      <c r="X90" s="71"/>
      <c r="Y90" t="str" s="72" cm="1">
        <f t="array" ref="Y90">_xlfn.IFERROR(ROUND(((I90+K90)*(R90+S90+T90+U90+W90+X90))+(R90+S90+T90+U90+W90+X90)+V90,2),"0")</f>
        <v>0</v>
      </c>
      <c r="Z90" s="69"/>
      <c r="AA90" s="69"/>
      <c r="AB90" t="str" s="69" cm="1">
        <f t="array" ref="AB90">IF(OR(Z90="",AA90=""),"",VLOOKUP(CONCATENATE(Z90," dienų darbo savaitė"),'Atostogų išmokų FN'!$A$7:$AH$8,AA90-16)/100)</f>
      </c>
      <c r="AC90" s="73" cm="1">
        <f t="array" ref="AC90">ROUND(IF(Z90="",0,(SUM(R90:U90,W90)*(1+(I90+K90))*AB90)),2)</f>
        <v>0</v>
      </c>
      <c r="AN90" t="str" s="74" cm="1">
        <f t="array" ref="AN90">LEFT(D90,3)</f>
      </c>
      <c r="AO90" t="str" s="74" cm="1">
        <f t="array" ref="AO90">LEFT(E90,3)</f>
      </c>
    </row>
    <row r="91" s="8" customFormat="1" ht="13.55" customHeight="1">
      <c r="B91" t="str" s="75" cm="1">
        <f t="array" ref="B91">IF(OR(D91&lt;&gt;"",F91&lt;&gt;"",D92&lt;&gt;"",F92&lt;&gt;""),B90+1,"")</f>
      </c>
      <c r="C91" s="65"/>
      <c r="D91" s="77"/>
      <c r="E91" s="77"/>
      <c r="F91" s="67"/>
      <c r="G91" s="67"/>
      <c r="H91" s="67"/>
      <c r="I91" s="68" cm="1">
        <f t="array" ref="I91">IF(H91="Neterminuota",0.0131,IF(H91="Terminuota",0.0203,0))</f>
        <v>0</v>
      </c>
      <c r="J91" s="69"/>
      <c r="K91" s="68" cm="1">
        <f t="array" ref="K91">IF(J91="Biudžetinė",0.0014,IF(J91="Verslo įm. ir kt.",0.0046,IF(J91="Kitos organizacijos**",0.003,0)))</f>
        <v>0</v>
      </c>
      <c r="L91" s="69"/>
      <c r="M91" s="70"/>
      <c r="N91" s="70"/>
      <c r="O91" s="71"/>
      <c r="P91" s="71"/>
      <c r="Q91" s="71"/>
      <c r="R91" t="str" s="69" cm="1">
        <f t="array" ref="R91">IF(N91="Mėnesinis",ROUND(O91/P91*Q91,2),IF(N91="Valandinis",ROUND(O91*Q91,2)," "))</f>
        <v> </v>
      </c>
      <c r="S91" s="71"/>
      <c r="T91" s="71"/>
      <c r="U91" s="71"/>
      <c r="V91" s="71"/>
      <c r="W91" s="71"/>
      <c r="X91" s="71"/>
      <c r="Y91" t="str" s="72" cm="1">
        <f t="array" ref="Y91">_xlfn.IFERROR(ROUND(((I91+K91)*(R91+S91+T91+U91+W91+X91))+(R91+S91+T91+U91+W91+X91)+V91,2),"0")</f>
        <v>0</v>
      </c>
      <c r="Z91" s="69"/>
      <c r="AA91" s="69"/>
      <c r="AB91" t="str" s="69" cm="1">
        <f t="array" ref="AB91">IF(OR(Z91="",AA91=""),"",VLOOKUP(CONCATENATE(Z91," dienų darbo savaitė"),'Atostogų išmokų FN'!$A$7:$AH$8,AA91-16)/100)</f>
      </c>
      <c r="AC91" s="73" cm="1">
        <f t="array" ref="AC91">ROUND(IF(Z91="",0,(SUM(R91:U91,W91)*(1+(I91+K91))*AB91)),2)</f>
        <v>0</v>
      </c>
      <c r="AN91" t="str" s="74" cm="1">
        <f t="array" ref="AN91">LEFT(D91,3)</f>
      </c>
      <c r="AO91" t="str" s="74" cm="1">
        <f t="array" ref="AO91">LEFT(E91,3)</f>
      </c>
    </row>
    <row r="92" s="8" customFormat="1" ht="13.55" customHeight="1">
      <c r="B92" t="str" s="75" cm="1">
        <f t="array" ref="B92">IF(OR(D92&lt;&gt;"",F92&lt;&gt;"",D93&lt;&gt;"",F93&lt;&gt;""),B91+1,"")</f>
      </c>
      <c r="C92" s="65"/>
      <c r="D92" s="77"/>
      <c r="E92" s="77"/>
      <c r="F92" s="67"/>
      <c r="G92" s="67"/>
      <c r="H92" s="67"/>
      <c r="I92" s="68" cm="1">
        <f t="array" ref="I92">IF(H92="Neterminuota",0.0131,IF(H92="Terminuota",0.0203,0))</f>
        <v>0</v>
      </c>
      <c r="J92" s="69"/>
      <c r="K92" s="68" cm="1">
        <f t="array" ref="K92">IF(J92="Biudžetinė",0.0014,IF(J92="Verslo įm. ir kt.",0.0046,IF(J92="Kitos organizacijos**",0.003,0)))</f>
        <v>0</v>
      </c>
      <c r="L92" s="69"/>
      <c r="M92" s="70"/>
      <c r="N92" s="70"/>
      <c r="O92" s="71"/>
      <c r="P92" s="71"/>
      <c r="Q92" s="71"/>
      <c r="R92" t="str" s="69" cm="1">
        <f t="array" ref="R92">IF(N92="Mėnesinis",ROUND(O92/P92*Q92,2),IF(N92="Valandinis",ROUND(O92*Q92,2)," "))</f>
        <v> </v>
      </c>
      <c r="S92" s="71"/>
      <c r="T92" s="71"/>
      <c r="U92" s="71"/>
      <c r="V92" s="71"/>
      <c r="W92" s="71"/>
      <c r="X92" s="71"/>
      <c r="Y92" t="str" s="72" cm="1">
        <f t="array" ref="Y92">_xlfn.IFERROR(ROUND(((I92+K92)*(R92+S92+T92+U92+W92+X92))+(R92+S92+T92+U92+W92+X92)+V92,2),"0")</f>
        <v>0</v>
      </c>
      <c r="Z92" s="69"/>
      <c r="AA92" s="69"/>
      <c r="AB92" t="str" s="69" cm="1">
        <f t="array" ref="AB92">IF(OR(Z92="",AA92=""),"",VLOOKUP(CONCATENATE(Z92," dienų darbo savaitė"),'Atostogų išmokų FN'!$A$7:$AH$8,AA92-16)/100)</f>
      </c>
      <c r="AC92" s="73" cm="1">
        <f t="array" ref="AC92">ROUND(IF(Z92="",0,(SUM(R92:U92,W92)*(1+(I92+K92))*AB92)),2)</f>
        <v>0</v>
      </c>
      <c r="AN92" t="str" s="74" cm="1">
        <f t="array" ref="AN92">LEFT(D92,3)</f>
      </c>
      <c r="AO92" t="str" s="74" cm="1">
        <f t="array" ref="AO92">LEFT(E92,3)</f>
      </c>
    </row>
    <row r="93" s="8" customFormat="1" ht="13.55" customHeight="1">
      <c r="B93" t="str" s="75" cm="1">
        <f t="array" ref="B93">IF(OR(D93&lt;&gt;"",F93&lt;&gt;"",D94&lt;&gt;"",F94&lt;&gt;""),B92+1,"")</f>
      </c>
      <c r="C93" s="65"/>
      <c r="D93" s="77"/>
      <c r="E93" s="77"/>
      <c r="F93" s="67"/>
      <c r="G93" s="67"/>
      <c r="H93" s="67"/>
      <c r="I93" s="68" cm="1">
        <f t="array" ref="I93">IF(H93="Neterminuota",0.0131,IF(H93="Terminuota",0.0203,0))</f>
        <v>0</v>
      </c>
      <c r="J93" s="69"/>
      <c r="K93" s="68" cm="1">
        <f t="array" ref="K93">IF(J93="Biudžetinė",0.0014,IF(J93="Verslo įm. ir kt.",0.0046,IF(J93="Kitos organizacijos**",0.003,0)))</f>
        <v>0</v>
      </c>
      <c r="L93" s="69"/>
      <c r="M93" s="70"/>
      <c r="N93" s="70"/>
      <c r="O93" s="71"/>
      <c r="P93" s="71"/>
      <c r="Q93" s="71"/>
      <c r="R93" t="str" s="69" cm="1">
        <f t="array" ref="R93">IF(N93="Mėnesinis",ROUND(O93/P93*Q93,2),IF(N93="Valandinis",ROUND(O93*Q93,2)," "))</f>
        <v> </v>
      </c>
      <c r="S93" s="71"/>
      <c r="T93" s="71"/>
      <c r="U93" s="71"/>
      <c r="V93" s="71"/>
      <c r="W93" s="71"/>
      <c r="X93" s="71"/>
      <c r="Y93" t="str" s="72" cm="1">
        <f t="array" ref="Y93">_xlfn.IFERROR(ROUND(((I93+K93)*(R93+S93+T93+U93+W93+X93))+(R93+S93+T93+U93+W93+X93)+V93,2),"0")</f>
        <v>0</v>
      </c>
      <c r="Z93" s="69"/>
      <c r="AA93" s="69"/>
      <c r="AB93" t="str" s="69" cm="1">
        <f t="array" ref="AB93">IF(OR(Z93="",AA93=""),"",VLOOKUP(CONCATENATE(Z93," dienų darbo savaitė"),'Atostogų išmokų FN'!$A$7:$AH$8,AA93-16)/100)</f>
      </c>
      <c r="AC93" s="73" cm="1">
        <f t="array" ref="AC93">ROUND(IF(Z93="",0,(SUM(R93:U93,W93)*(1+(I93+K93))*AB93)),2)</f>
        <v>0</v>
      </c>
      <c r="AN93" t="str" s="74" cm="1">
        <f t="array" ref="AN93">LEFT(D93,3)</f>
      </c>
      <c r="AO93" t="str" s="74" cm="1">
        <f t="array" ref="AO93">LEFT(E93,3)</f>
      </c>
    </row>
    <row r="94" s="8" customFormat="1" ht="13.55" customHeight="1">
      <c r="B94" t="str" s="75" cm="1">
        <f t="array" ref="B94">IF(OR(D94&lt;&gt;"",F94&lt;&gt;"",D95&lt;&gt;"",F95&lt;&gt;""),B93+1,"")</f>
      </c>
      <c r="C94" s="65"/>
      <c r="D94" s="77"/>
      <c r="E94" s="77"/>
      <c r="F94" s="67"/>
      <c r="G94" s="67"/>
      <c r="H94" s="67"/>
      <c r="I94" s="68" cm="1">
        <f t="array" ref="I94">IF(H94="Neterminuota",0.0131,IF(H94="Terminuota",0.0203,0))</f>
        <v>0</v>
      </c>
      <c r="J94" s="69"/>
      <c r="K94" s="68" cm="1">
        <f t="array" ref="K94">IF(J94="Biudžetinė",0.0014,IF(J94="Verslo įm. ir kt.",0.0046,IF(J94="Kitos organizacijos**",0.003,0)))</f>
        <v>0</v>
      </c>
      <c r="L94" s="69"/>
      <c r="M94" s="70"/>
      <c r="N94" s="70"/>
      <c r="O94" s="71"/>
      <c r="P94" s="71"/>
      <c r="Q94" s="71"/>
      <c r="R94" t="str" s="69" cm="1">
        <f t="array" ref="R94">IF(N94="Mėnesinis",ROUND(O94/P94*Q94,2),IF(N94="Valandinis",ROUND(O94*Q94,2)," "))</f>
        <v> </v>
      </c>
      <c r="S94" s="71"/>
      <c r="T94" s="71"/>
      <c r="U94" s="71"/>
      <c r="V94" s="71"/>
      <c r="W94" s="71"/>
      <c r="X94" s="71"/>
      <c r="Y94" t="str" s="72" cm="1">
        <f t="array" ref="Y94">_xlfn.IFERROR(ROUND(((I94+K94)*(R94+S94+T94+U94+W94+X94))+(R94+S94+T94+U94+W94+X94)+V94,2),"0")</f>
        <v>0</v>
      </c>
      <c r="Z94" s="69"/>
      <c r="AA94" s="69"/>
      <c r="AB94" t="str" s="69" cm="1">
        <f t="array" ref="AB94">IF(OR(Z94="",AA94=""),"",VLOOKUP(CONCATENATE(Z94," dienų darbo savaitė"),'Atostogų išmokų FN'!$A$7:$AH$8,AA94-16)/100)</f>
      </c>
      <c r="AC94" s="73" cm="1">
        <f t="array" ref="AC94">ROUND(IF(Z94="",0,(SUM(R94:U94,W94)*(1+(I94+K94))*AB94)),2)</f>
        <v>0</v>
      </c>
      <c r="AN94" t="str" s="74" cm="1">
        <f t="array" ref="AN94">LEFT(D94,3)</f>
      </c>
      <c r="AO94" t="str" s="74" cm="1">
        <f t="array" ref="AO94">LEFT(E94,3)</f>
      </c>
    </row>
    <row r="95" s="8" customFormat="1" ht="13.55" customHeight="1">
      <c r="B95" t="str" s="75" cm="1">
        <f t="array" ref="B95">IF(OR(D95&lt;&gt;"",F95&lt;&gt;"",D98&lt;&gt;"",F98&lt;&gt;""),B94+1,"")</f>
      </c>
      <c r="C95" s="65"/>
      <c r="D95" s="77"/>
      <c r="E95" s="77"/>
      <c r="F95" s="67"/>
      <c r="G95" s="67"/>
      <c r="H95" s="67"/>
      <c r="I95" s="68" cm="1">
        <f t="array" ref="I95">IF(H95="Neterminuota",0.0131,IF(H95="Terminuota",0.0203,0))</f>
        <v>0</v>
      </c>
      <c r="J95" s="69"/>
      <c r="K95" s="68" cm="1">
        <f t="array" ref="K95">IF(J95="Biudžetinė",0.0014,IF(J95="Verslo įm. ir kt.",0.0046,IF(J95="Kitos organizacijos**",0.003,0)))</f>
        <v>0</v>
      </c>
      <c r="L95" s="69"/>
      <c r="M95" s="70"/>
      <c r="N95" s="70"/>
      <c r="O95" s="71"/>
      <c r="P95" s="71"/>
      <c r="Q95" s="71"/>
      <c r="R95" t="str" s="69" cm="1">
        <f t="array" ref="R95">IF(N95="Mėnesinis",ROUND(O95/P95*Q95,2),IF(N95="Valandinis",ROUND(O95*Q95,2)," "))</f>
        <v> </v>
      </c>
      <c r="S95" s="71"/>
      <c r="T95" s="71"/>
      <c r="U95" s="71"/>
      <c r="V95" s="71"/>
      <c r="W95" s="71"/>
      <c r="X95" s="71"/>
      <c r="Y95" t="str" s="72" cm="1">
        <f t="array" ref="Y95">_xlfn.IFERROR(ROUND(((I95+K95)*(R95+S95+T95+U95+W95+X95))+(R95+S95+T95+U95+W95+X95)+V95,2),"0")</f>
        <v>0</v>
      </c>
      <c r="Z95" s="69"/>
      <c r="AA95" s="69"/>
      <c r="AB95" t="str" s="69" cm="1">
        <f t="array" ref="AB95">IF(OR(Z95="",AA95=""),"",VLOOKUP(CONCATENATE(Z95," dienų darbo savaitė"),'Atostogų išmokų FN'!$A$7:$AH$8,AA95-16)/100)</f>
      </c>
      <c r="AC95" s="73" cm="1">
        <f t="array" ref="AC95">ROUND(IF(Z95="",0,(SUM(R95:U95,W95)*(1+(I95+K95))*AB95)),2)</f>
        <v>0</v>
      </c>
      <c r="AN95" t="str" s="74" cm="1">
        <f t="array" ref="AN95">LEFT(D95,3)</f>
      </c>
      <c r="AO95" t="str" s="74" cm="1">
        <f t="array" ref="AO95">LEFT(E95,3)</f>
      </c>
    </row>
    <row r="96" s="8" customFormat="1" ht="13.55" customHeight="1">
      <c r="B96" s="75"/>
      <c r="C96" s="65"/>
      <c r="D96" s="77"/>
      <c r="E96" s="77"/>
      <c r="F96" s="67"/>
      <c r="G96" s="67"/>
      <c r="H96" s="67"/>
      <c r="I96" s="68" cm="1">
        <f t="array" ref="I96">IF(H96="Neterminuota",0.0131,IF(H96="Terminuota",0.0203,0))</f>
        <v>0</v>
      </c>
      <c r="J96" s="69"/>
      <c r="K96" s="68" cm="1">
        <f t="array" ref="K96">IF(J96="Biudžetinė",0.0014,IF(J96="Verslo įm. ir kt.",0.0046,IF(J96="Kitos organizacijos**",0.003,0)))</f>
        <v>0</v>
      </c>
      <c r="L96" s="69"/>
      <c r="M96" s="70"/>
      <c r="N96" s="70"/>
      <c r="O96" s="71"/>
      <c r="P96" s="71"/>
      <c r="Q96" s="71"/>
      <c r="R96" s="71"/>
      <c r="S96" s="71"/>
      <c r="T96" s="71"/>
      <c r="U96" s="71"/>
      <c r="V96" s="71"/>
      <c r="W96" s="71"/>
      <c r="X96" s="71"/>
      <c r="Y96" s="73" cm="1">
        <f t="array" ref="Y96">_xlfn.IFERROR(ROUND(((I96+K96)*(R96+S96+T96+U96+W96+X96))+(R96+S96+T96+U96+W96+X96)+V96,2),"0")</f>
        <v>0</v>
      </c>
      <c r="Z96" s="69"/>
      <c r="AA96" s="69"/>
      <c r="AB96" s="68"/>
      <c r="AC96" s="73" cm="1">
        <f t="array" ref="AC96">ROUND(IF(Z96="",0,(SUM(R96:U96,W96)*(1+(I96+K96))*AB96)),2)</f>
        <v>0</v>
      </c>
      <c r="AN96" t="str" s="74" cm="1">
        <f t="array" ref="AN96">LEFT(D96,3)</f>
      </c>
      <c r="AO96" t="str" s="74" cm="1">
        <f t="array" ref="AO96">LEFT(E96,3)</f>
      </c>
    </row>
    <row r="97" s="8" customFormat="1" ht="13.55" customHeight="1">
      <c r="B97" s="75"/>
      <c r="C97" s="65"/>
      <c r="D97" s="77"/>
      <c r="E97" s="77"/>
      <c r="F97" s="67"/>
      <c r="G97" s="67"/>
      <c r="H97" s="67"/>
      <c r="I97" s="68" cm="1">
        <f t="array" ref="I97">IF(H97="Neterminuota",0.0131,IF(H97="Terminuota",0.0203,0))</f>
        <v>0</v>
      </c>
      <c r="J97" s="69"/>
      <c r="K97" s="68" cm="1">
        <f t="array" ref="K97">IF(J97="Biudžetinė",0.0014,IF(J97="Verslo įm. ir kt.",0.0046,IF(J97="Kitos organizacijos**",0.003,0)))</f>
        <v>0</v>
      </c>
      <c r="L97" s="69"/>
      <c r="M97" s="70"/>
      <c r="N97" s="70"/>
      <c r="O97" s="71"/>
      <c r="P97" s="71"/>
      <c r="Q97" s="71"/>
      <c r="R97" s="71"/>
      <c r="S97" s="71"/>
      <c r="T97" s="71"/>
      <c r="U97" s="71"/>
      <c r="V97" s="71"/>
      <c r="W97" s="71"/>
      <c r="X97" s="71"/>
      <c r="Y97" s="73" cm="1">
        <f t="array" ref="Y97">_xlfn.IFERROR(ROUND(((I97+K97)*(R97+S97+T97+U97+W97+X97))+(R97+S97+T97+U97+W97+X97)+V97,2),"0")</f>
        <v>0</v>
      </c>
      <c r="Z97" s="69"/>
      <c r="AA97" s="69"/>
      <c r="AB97" s="68"/>
      <c r="AC97" s="73" cm="1">
        <f t="array" ref="AC97">ROUND(IF(Z97="",0,(SUM(R97:U97,W97)*(1+(I97+K97))*AB97)),2)</f>
        <v>0</v>
      </c>
      <c r="AN97" t="str" s="74" cm="1">
        <f t="array" ref="AN97">LEFT(D97,3)</f>
      </c>
      <c r="AO97" t="str" s="74" cm="1">
        <f t="array" ref="AO97">LEFT(E97,3)</f>
      </c>
    </row>
    <row r="98" s="8" customFormat="1" ht="13.55" customHeight="1">
      <c r="B98" t="str" s="75" cm="1">
        <f t="array" ref="B98">IF(OR(D98&lt;&gt;"",F98&lt;&gt;"",D100&lt;&gt;"",F100&lt;&gt;""),B95+1,"")</f>
      </c>
      <c r="C98" s="65"/>
      <c r="D98" s="77"/>
      <c r="E98" s="77"/>
      <c r="F98" s="67"/>
      <c r="G98" s="67"/>
      <c r="H98" s="67"/>
      <c r="I98" s="68" cm="1">
        <f t="array" ref="I98">IF(H98="Neterminuota",0.0131,IF(H98="Terminuota",0.0203,0))</f>
        <v>0</v>
      </c>
      <c r="J98" s="69"/>
      <c r="K98" s="68" cm="1">
        <f t="array" ref="K98">IF(J98="Biudžetinė",0.0014,IF(J98="Verslo įm. ir kt.",0.0046,IF(J98="Kitos organizacijos**",0.003,0)))</f>
        <v>0</v>
      </c>
      <c r="L98" s="69"/>
      <c r="M98" s="70"/>
      <c r="N98" s="70"/>
      <c r="O98" s="71"/>
      <c r="P98" s="71"/>
      <c r="Q98" s="71"/>
      <c r="R98" t="str" s="69" cm="1">
        <f t="array" ref="R98">IF(N98="Mėnesinis",ROUND(O98/P98*Q98,2),IF(N98="Valandinis",ROUND(O98*Q98,2)," "))</f>
        <v> </v>
      </c>
      <c r="S98" s="71"/>
      <c r="T98" s="71"/>
      <c r="U98" s="71"/>
      <c r="V98" s="71"/>
      <c r="W98" s="71"/>
      <c r="X98" s="71"/>
      <c r="Y98" t="str" s="72" cm="1">
        <f t="array" ref="Y98">_xlfn.IFERROR(ROUND(((I98+K98)*(R98+S98+T98+U98+W98+X98))+(R98+S98+T98+U98+W98+X98)+V98,2),"0")</f>
        <v>0</v>
      </c>
      <c r="Z98" s="69"/>
      <c r="AA98" s="69"/>
      <c r="AB98" t="str" s="69" cm="1">
        <f t="array" ref="AB98">IF(OR(Z98="",AA98=""),"",VLOOKUP(CONCATENATE(Z98," dienų darbo savaitė"),'Atostogų išmokų FN'!$A$7:$AH$8,AA98-16)/100)</f>
      </c>
      <c r="AC98" s="73" cm="1">
        <f t="array" ref="AC98">ROUND(IF(Z98="",0,(SUM(R98:U98,W98)*(1+(I98+K98))*AB98)),2)</f>
        <v>0</v>
      </c>
      <c r="AN98" t="str" s="74" cm="1">
        <f t="array" ref="AN98">LEFT(D98,3)</f>
      </c>
      <c r="AO98" t="str" s="74" cm="1">
        <f t="array" ref="AO98">LEFT(E98,3)</f>
      </c>
    </row>
    <row r="99" s="8" customFormat="1" ht="13.55" customHeight="1">
      <c r="B99" s="75" cm="1">
        <f t="array" ref="B99">IF(OR(D99&lt;&gt;"",F99&lt;&gt;"",D101&lt;&gt;"",F101&lt;&gt;""),B98+1,"")</f>
      </c>
      <c r="C99" s="65"/>
      <c r="D99" s="77"/>
      <c r="E99" s="77"/>
      <c r="F99" s="67"/>
      <c r="G99" s="67"/>
      <c r="H99" s="67"/>
      <c r="I99" s="68" cm="1">
        <f t="array" ref="I99">IF(H99="Neterminuota",0.0131,IF(H99="Terminuota",0.0203,0))</f>
        <v>0</v>
      </c>
      <c r="J99" s="69"/>
      <c r="K99" s="68" cm="1">
        <f t="array" ref="K99">IF(J99="Biudžetinė",0.0014,IF(J99="Verslo įm. ir kt.",0.0046,IF(J99="Kitos organizacijos**",0.003,0)))</f>
        <v>0</v>
      </c>
      <c r="L99" s="69"/>
      <c r="M99" s="70"/>
      <c r="N99" s="70"/>
      <c r="O99" s="71"/>
      <c r="P99" s="71"/>
      <c r="Q99" s="71"/>
      <c r="R99" t="str" s="69" cm="1">
        <f t="array" ref="R99">IF(N99="Mėnesinis",ROUND(O99/P99*Q99,2),IF(N99="Valandinis",ROUND(O99*Q99,2)," "))</f>
        <v> </v>
      </c>
      <c r="S99" s="71"/>
      <c r="T99" s="71"/>
      <c r="U99" s="71"/>
      <c r="V99" s="71"/>
      <c r="W99" s="71"/>
      <c r="X99" s="71"/>
      <c r="Y99" t="str" s="72" cm="1">
        <f t="array" ref="Y99">_xlfn.IFERROR(ROUND(((I99+K99)*(R99+S99+T99+U99+W99+X99))+(R99+S99+T99+U99+W99+X99)+V99,2),"0")</f>
        <v>0</v>
      </c>
      <c r="Z99" s="69"/>
      <c r="AA99" s="69"/>
      <c r="AB99" t="str" s="69" cm="1">
        <f t="array" ref="AB99">IF(OR(Z99="",AA99=""),"",VLOOKUP(CONCATENATE(Z99," dienų darbo savaitė"),'Atostogų išmokų FN'!$A$7:$AH$8,AA99-16)/100)</f>
      </c>
      <c r="AC99" s="73" cm="1">
        <f t="array" ref="AC99">ROUND(IF(Z99="",0,(SUM(R99:U99,W99)*(1+(I99+K99))*AB99)),2)</f>
        <v>0</v>
      </c>
      <c r="AN99" t="str" s="74" cm="1">
        <f t="array" ref="AN99">LEFT(D99,3)</f>
      </c>
      <c r="AO99" t="str" s="74" cm="1">
        <f t="array" ref="AO99">LEFT(E99,3)</f>
      </c>
    </row>
    <row r="100" s="8" customFormat="1" ht="13.55" customHeight="1">
      <c r="B100" s="75" cm="1">
        <f t="array" ref="B100">IF(OR(D100&lt;&gt;"",F100&lt;&gt;"",D101&lt;&gt;"",F101&lt;&gt;""),B98+1,"")</f>
      </c>
      <c r="C100" s="65"/>
      <c r="D100" s="77"/>
      <c r="E100" s="77"/>
      <c r="F100" s="67"/>
      <c r="G100" s="67"/>
      <c r="H100" s="67"/>
      <c r="I100" s="68" cm="1">
        <f t="array" ref="I100">IF(H100="Neterminuota",0.0131,IF(H100="Terminuota",0.0203,0))</f>
        <v>0</v>
      </c>
      <c r="J100" s="69"/>
      <c r="K100" s="68" cm="1">
        <f t="array" ref="K100">IF(J100="Biudžetinė",0.0014,IF(J100="Verslo įm. ir kt.",0.0046,IF(J100="Kitos organizacijos**",0.003,0)))</f>
        <v>0</v>
      </c>
      <c r="L100" s="69"/>
      <c r="M100" s="70"/>
      <c r="N100" s="70"/>
      <c r="O100" s="71"/>
      <c r="P100" s="71"/>
      <c r="Q100" s="71"/>
      <c r="R100" t="str" s="69" cm="1">
        <f t="array" ref="R100">IF(N100="Mėnesinis",ROUND(O100/P100*Q100,2),IF(N100="Valandinis",ROUND(O100*Q100,2)," "))</f>
        <v> </v>
      </c>
      <c r="S100" s="71"/>
      <c r="T100" s="71"/>
      <c r="U100" s="71"/>
      <c r="V100" s="71"/>
      <c r="W100" s="71"/>
      <c r="X100" s="71"/>
      <c r="Y100" t="str" s="72" cm="1">
        <f t="array" ref="Y100">_xlfn.IFERROR(ROUND(((I100+K100)*(R100+S100+T100+U100+W100+X100))+(R100+S100+T100+U100+W100+X100)+V100,2),"0")</f>
        <v>0</v>
      </c>
      <c r="Z100" s="69"/>
      <c r="AA100" s="69"/>
      <c r="AB100" t="str" s="69" cm="1">
        <f t="array" ref="AB100">IF(OR(Z100="",AA100=""),"",VLOOKUP(CONCATENATE(Z100," dienų darbo savaitė"),'Atostogų išmokų FN'!$A$7:$AH$8,AA100-16)/100)</f>
      </c>
      <c r="AC100" s="73" cm="1">
        <f t="array" ref="AC100">ROUND(IF(Z100="",0,(SUM(R100:U100,W100)*(1+(I100+K100))*AB100)),2)</f>
        <v>0</v>
      </c>
      <c r="AN100" t="str" s="74" cm="1">
        <f t="array" ref="AN100">LEFT(D100,3)</f>
      </c>
      <c r="AO100" t="str" s="74" cm="1">
        <f t="array" ref="AO100">LEFT(E100,3)</f>
      </c>
    </row>
    <row r="101" s="8" customFormat="1" ht="13.55" customHeight="1">
      <c r="B101" t="s" s="78">
        <v>62</v>
      </c>
      <c r="C101" s="79"/>
      <c r="D101" s="79"/>
      <c r="E101" s="79"/>
      <c r="F101" s="79"/>
      <c r="G101" s="79"/>
      <c r="H101" s="79"/>
      <c r="I101" s="79"/>
      <c r="J101" s="79"/>
      <c r="K101" s="79"/>
      <c r="L101" s="79"/>
      <c r="M101" s="80"/>
      <c r="N101" s="81"/>
      <c r="O101" s="82" cm="1">
        <f t="array" ref="O101">SUBTOTAL(9,O19:O100)</f>
        <v>0</v>
      </c>
      <c r="P101" s="82"/>
      <c r="Q101" s="82" cm="1">
        <f t="array" ref="Q101">SUBTOTAL(9,Q19:Q100)</f>
        <v>0</v>
      </c>
      <c r="R101" s="82" cm="1">
        <f t="array" ref="R101">SUBTOTAL(9,R19:R100)</f>
        <v>0</v>
      </c>
      <c r="S101" s="82" cm="1">
        <f t="array" ref="S101">SUBTOTAL(9,S19:S100)</f>
        <v>0</v>
      </c>
      <c r="T101" s="82" cm="1">
        <f t="array" ref="T101">SUBTOTAL(9,T19:T100)</f>
        <v>0</v>
      </c>
      <c r="U101" s="82" cm="1">
        <f t="array" ref="U101">SUBTOTAL(9,U19:U100)</f>
        <v>0</v>
      </c>
      <c r="V101" s="82" cm="1">
        <f t="array" ref="V101">SUBTOTAL(9,V19:V100)</f>
        <v>0</v>
      </c>
      <c r="W101" s="82"/>
      <c r="X101" s="82" cm="1">
        <f t="array" ref="X101">SUBTOTAL(9,X19:X100)</f>
        <v>0</v>
      </c>
      <c r="Y101" s="82" cm="1">
        <f t="array" ref="Y101">SUBTOTAL(9,Y19:Y100)</f>
        <v>0</v>
      </c>
      <c r="Z101" s="82"/>
      <c r="AA101" s="82"/>
      <c r="AB101" s="82"/>
      <c r="AC101" s="82" cm="1">
        <f t="array" ref="AC101">SUBTOTAL(9,AC19:AC100)</f>
        <v>0</v>
      </c>
      <c r="AD101" s="82"/>
      <c r="AN101" s="74"/>
      <c r="AO101" s="74"/>
    </row>
    <row r="102" s="8" customFormat="1" ht="13.5" customHeight="1">
      <c r="B102" s="83"/>
      <c r="C102" s="83"/>
      <c r="D102" s="83"/>
      <c r="E102" s="83"/>
      <c r="F102" s="84"/>
      <c r="G102" s="84"/>
      <c r="H102" s="84"/>
      <c r="I102" s="84"/>
      <c r="J102" s="84"/>
      <c r="K102" s="84"/>
      <c r="L102" s="84"/>
      <c r="M102" s="84"/>
      <c r="N102" s="84"/>
      <c r="O102" s="84"/>
      <c r="P102" s="84"/>
      <c r="Q102" s="85"/>
      <c r="R102" s="83"/>
      <c r="S102" s="85"/>
      <c r="T102" s="83"/>
      <c r="U102" s="83"/>
      <c r="V102" s="83"/>
      <c r="W102" s="83"/>
      <c r="X102" s="83"/>
      <c r="Y102" s="83"/>
      <c r="Z102" s="85"/>
      <c r="AA102" s="84"/>
      <c r="AB102" s="84"/>
      <c r="AC102" s="84"/>
      <c r="AN102" t="str" s="74" cm="1">
        <f t="array" ref="AN102">LEFT(D102,3)</f>
      </c>
      <c r="AO102" t="str" s="74" cm="1">
        <f t="array" ref="AO102">LEFT(E102,3)</f>
      </c>
    </row>
    <row r="103" s="86" customFormat="1" ht="13.55" customHeight="1">
      <c r="B103" t="s" s="87">
        <v>63</v>
      </c>
      <c r="C103" s="88"/>
      <c r="D103" s="88"/>
      <c r="E103" s="88"/>
      <c r="F103" s="89"/>
      <c r="G103" s="89"/>
      <c r="H103" s="89"/>
      <c r="I103" s="89"/>
      <c r="J103" s="89"/>
      <c r="K103" s="89"/>
      <c r="L103" s="89"/>
      <c r="M103" s="89"/>
      <c r="N103" s="89"/>
      <c r="O103" s="89"/>
      <c r="P103" s="89"/>
      <c r="Q103" s="90"/>
      <c r="R103" s="91"/>
      <c r="S103" s="90"/>
      <c r="T103" s="91"/>
      <c r="U103" s="91"/>
      <c r="V103" s="91"/>
      <c r="W103" s="91"/>
      <c r="X103" s="91"/>
      <c r="Y103" s="91"/>
      <c r="Z103" s="90"/>
      <c r="AA103" s="90"/>
      <c r="AB103" s="90"/>
      <c r="AC103" s="89"/>
      <c r="AN103" t="str" s="89" cm="1">
        <f t="array" ref="AN103">LEFT(D103,3)</f>
      </c>
      <c r="AO103" t="str" s="89" cm="1">
        <f t="array" ref="AO103">LEFT(E103,3)</f>
      </c>
    </row>
    <row r="104" s="8" customFormat="1" ht="13.55" customHeight="1">
      <c r="B104" t="s" s="92">
        <v>64</v>
      </c>
      <c r="C104" s="93"/>
      <c r="D104" s="93"/>
      <c r="E104" s="93"/>
      <c r="AN104" t="str" s="74" cm="1">
        <f t="array" ref="AN104">LEFT(D104,3)</f>
      </c>
      <c r="AO104" t="str" s="74" cm="1">
        <f t="array" ref="AO104">LEFT(E104,3)</f>
      </c>
    </row>
    <row r="105" s="94" customFormat="1" ht="14.25" customHeight="1">
      <c r="B105" t="s" s="95">
        <v>65</v>
      </c>
      <c r="C105" s="96"/>
      <c r="D105" s="96"/>
      <c r="E105" s="96"/>
      <c r="F105" s="97"/>
      <c r="G105" s="97"/>
      <c r="H105" s="97"/>
      <c r="I105" s="97"/>
      <c r="J105" s="97"/>
      <c r="K105" s="97"/>
      <c r="L105" s="97"/>
      <c r="M105" s="97"/>
      <c r="N105" s="97"/>
      <c r="O105" s="97"/>
      <c r="P105" s="97"/>
      <c r="Q105" s="97"/>
      <c r="R105" s="97"/>
      <c r="S105" s="97"/>
      <c r="T105" s="97"/>
      <c r="U105" s="97"/>
      <c r="V105" s="97"/>
      <c r="W105" s="97"/>
      <c r="X105" s="97"/>
      <c r="Y105" s="97"/>
      <c r="Z105" s="97"/>
      <c r="AA105" s="97"/>
      <c r="AB105" s="97"/>
      <c r="AC105" s="97"/>
      <c r="AD105" s="97"/>
      <c r="AE105" s="89"/>
      <c r="AF105" s="89"/>
      <c r="AG105" s="89"/>
      <c r="AH105" s="89"/>
      <c r="AI105" s="89"/>
      <c r="AJ105" s="89"/>
      <c r="AK105" s="89"/>
      <c r="AL105" s="89"/>
      <c r="AM105" s="89"/>
      <c r="AN105" t="str" s="89" cm="1">
        <f t="array" ref="AN105">LEFT(D105,3)</f>
      </c>
      <c r="AO105" t="str" s="89" cm="1">
        <f t="array" ref="AO105">LEFT(E105,3)</f>
      </c>
      <c r="AP105" s="89"/>
      <c r="AQ105" s="89"/>
      <c r="AR105" s="89"/>
      <c r="AS105" s="89"/>
      <c r="AT105" s="89"/>
      <c r="AU105" s="89"/>
      <c r="AV105" s="89"/>
      <c r="AW105" s="89"/>
      <c r="AX105" s="89"/>
      <c r="AY105" s="89"/>
      <c r="AZ105" s="89"/>
      <c r="BA105" s="89"/>
      <c r="BB105" s="89"/>
      <c r="BC105" s="89"/>
      <c r="BD105" s="89"/>
      <c r="BE105" s="89"/>
      <c r="BF105" s="89"/>
      <c r="BG105" s="89"/>
      <c r="BH105" s="89"/>
      <c r="BI105" s="89"/>
      <c r="BJ105" s="89"/>
      <c r="BK105" s="89"/>
      <c r="BL105" s="89"/>
      <c r="BM105" s="89"/>
      <c r="BN105" s="89"/>
      <c r="BO105" s="89"/>
      <c r="BP105" s="89"/>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c r="EB105" s="89"/>
      <c r="EC105" s="89"/>
      <c r="ED105" s="89"/>
      <c r="EE105" s="89"/>
      <c r="EF105" s="89"/>
      <c r="EG105" s="89"/>
      <c r="EH105" s="89"/>
      <c r="EI105" s="89"/>
      <c r="EJ105" s="89"/>
      <c r="EK105" s="89"/>
      <c r="EL105" s="89"/>
      <c r="EM105" s="89"/>
      <c r="EN105" s="89"/>
      <c r="EO105" s="89"/>
      <c r="EP105" s="89"/>
      <c r="EQ105" s="89"/>
      <c r="ER105" s="89"/>
      <c r="ES105" s="89"/>
      <c r="ET105" s="89"/>
      <c r="EU105" s="89"/>
      <c r="EV105" s="89"/>
      <c r="EW105" s="89"/>
      <c r="EX105" s="89"/>
      <c r="EY105" s="89"/>
      <c r="EZ105" s="89"/>
      <c r="FA105" s="89"/>
      <c r="FB105" s="89"/>
      <c r="FC105" s="89"/>
      <c r="FD105" s="89"/>
      <c r="FE105" s="89"/>
      <c r="FF105" s="89"/>
      <c r="FG105" s="89"/>
      <c r="FH105" s="89"/>
      <c r="FI105" s="89"/>
      <c r="FJ105" s="89"/>
      <c r="FK105" s="89"/>
      <c r="FL105" s="89"/>
      <c r="FM105" s="89"/>
      <c r="FN105" s="89"/>
      <c r="FO105" s="89"/>
      <c r="FP105" s="89"/>
      <c r="FQ105" s="89"/>
      <c r="FR105" s="89"/>
      <c r="FS105" s="89"/>
      <c r="FT105" s="89"/>
      <c r="FU105" s="89"/>
      <c r="FV105" s="89"/>
      <c r="FW105" s="89"/>
      <c r="FX105" s="89"/>
      <c r="FY105" s="89"/>
      <c r="FZ105" s="89"/>
      <c r="GA105" s="89"/>
      <c r="GB105" s="98"/>
    </row>
    <row r="106" s="8" customFormat="1" ht="14.1" customHeight="1">
      <c r="B106" t="s" s="99">
        <v>66</v>
      </c>
      <c r="C106" s="97"/>
      <c r="D106" s="97"/>
      <c r="E106" s="97"/>
      <c r="F106" s="97"/>
      <c r="G106" s="97"/>
      <c r="H106" s="97"/>
      <c r="I106" s="97"/>
      <c r="J106" s="97"/>
      <c r="K106" s="97"/>
      <c r="L106" s="97"/>
      <c r="M106" s="97"/>
      <c r="N106" s="97"/>
      <c r="O106" s="97"/>
      <c r="P106" s="97"/>
      <c r="Q106" s="97"/>
      <c r="R106" s="97"/>
      <c r="S106" s="97"/>
      <c r="T106" s="97"/>
      <c r="U106" s="97"/>
      <c r="V106" s="97"/>
      <c r="W106" s="97"/>
      <c r="X106" s="97"/>
      <c r="Y106" s="97"/>
      <c r="Z106" s="97"/>
      <c r="AA106" s="97"/>
      <c r="AB106" s="97"/>
      <c r="AC106" s="97"/>
      <c r="AD106" s="97"/>
      <c r="AN106" s="74"/>
      <c r="AO106" s="74"/>
    </row>
    <row r="107" s="8" customFormat="1" ht="17.7" customHeight="1">
      <c r="B107" t="s" s="99">
        <v>67</v>
      </c>
      <c r="C107" s="97"/>
      <c r="D107" s="97"/>
      <c r="E107" s="97"/>
      <c r="F107" s="97"/>
      <c r="G107" s="97"/>
      <c r="H107" s="97"/>
      <c r="I107" s="97"/>
      <c r="J107" s="97"/>
      <c r="K107" s="97"/>
      <c r="L107" s="97"/>
      <c r="M107" s="97"/>
      <c r="N107" s="97"/>
      <c r="O107" s="97"/>
      <c r="P107" s="97"/>
      <c r="Q107" s="97"/>
      <c r="R107" s="97"/>
      <c r="S107" s="97"/>
      <c r="T107" s="97"/>
      <c r="U107" s="97"/>
      <c r="V107" s="97"/>
      <c r="W107" s="97"/>
      <c r="X107" s="97"/>
      <c r="Y107" s="97"/>
      <c r="Z107" s="97"/>
      <c r="AA107" s="97"/>
      <c r="AB107" s="97"/>
      <c r="AC107" s="97"/>
      <c r="AD107" s="97"/>
      <c r="AN107" s="74"/>
      <c r="AO107" s="74"/>
    </row>
    <row r="108" s="8" customFormat="1" ht="19.2" customHeight="1">
      <c r="B108" t="s" s="53">
        <v>68</v>
      </c>
      <c r="C108" s="38"/>
      <c r="D108" s="100"/>
      <c r="E108" s="101"/>
      <c r="F108" s="102"/>
      <c r="G108" s="102"/>
      <c r="H108" s="102"/>
      <c r="I108" s="102"/>
      <c r="J108" s="102"/>
      <c r="K108" s="102"/>
      <c r="L108" s="102"/>
      <c r="M108" s="102"/>
      <c r="N108" s="102"/>
      <c r="O108" s="102"/>
      <c r="P108" s="102"/>
      <c r="Q108" s="103"/>
      <c r="R108" s="101"/>
      <c r="S108" s="103"/>
      <c r="T108" s="101"/>
      <c r="U108" s="101"/>
      <c r="V108" s="101"/>
      <c r="W108" s="101"/>
      <c r="X108" s="101"/>
      <c r="Y108" s="101"/>
      <c r="Z108" s="103"/>
      <c r="AA108" s="102"/>
      <c r="AB108" s="102"/>
      <c r="AC108" s="102"/>
      <c r="AN108" t="str" s="74" cm="1">
        <f t="array" ref="AN108">LEFT(D108,3)</f>
      </c>
      <c r="AO108" t="str" s="74" cm="1">
        <f t="array" ref="AO108">LEFT(E108,3)</f>
      </c>
    </row>
    <row r="109" s="8" customFormat="1" ht="59.1" customHeight="1">
      <c r="A109" s="104"/>
      <c r="B109" t="s" s="99">
        <v>69</v>
      </c>
      <c r="C109" s="97"/>
      <c r="D109" s="97"/>
      <c r="E109" s="97"/>
      <c r="F109" s="97"/>
      <c r="G109" s="97"/>
      <c r="H109" s="97"/>
      <c r="I109" s="97"/>
      <c r="J109" s="97"/>
      <c r="K109" s="97"/>
      <c r="L109" s="97"/>
      <c r="M109" s="97"/>
      <c r="N109" s="97"/>
      <c r="O109" s="97"/>
      <c r="P109" s="97"/>
      <c r="Q109" s="97"/>
      <c r="R109" s="97"/>
      <c r="S109" s="97"/>
      <c r="T109" s="97"/>
      <c r="U109" s="97"/>
      <c r="V109" s="97"/>
      <c r="W109" s="97"/>
      <c r="X109" s="97"/>
      <c r="Y109" s="97"/>
      <c r="Z109" s="97"/>
      <c r="AA109" s="102"/>
      <c r="AB109" s="102"/>
      <c r="AC109" s="102"/>
      <c r="AN109" s="74"/>
      <c r="AO109" s="74"/>
    </row>
    <row r="110" s="8" customFormat="1" ht="13.65" customHeight="1">
      <c r="D110" s="74"/>
      <c r="E110" s="74"/>
      <c r="F110" s="105"/>
      <c r="G110" s="105"/>
      <c r="H110" s="105"/>
      <c r="I110" s="105"/>
      <c r="J110" s="105"/>
      <c r="K110" s="105"/>
      <c r="L110" s="105"/>
      <c r="M110" s="105"/>
      <c r="N110" s="105"/>
      <c r="O110" s="105"/>
      <c r="P110" s="105"/>
      <c r="Q110" s="105"/>
      <c r="AN110" t="str" s="74" cm="1">
        <f t="array" ref="AN110">LEFT(D110,3)</f>
      </c>
      <c r="AO110" t="str" s="74" cm="1">
        <f t="array" ref="AO110">LEFT(E110,3)</f>
      </c>
    </row>
    <row r="111" s="8" customFormat="1" ht="14.7" customHeight="1">
      <c r="B111" s="106"/>
      <c r="C111" s="106"/>
      <c r="D111" s="106"/>
      <c r="E111" s="106"/>
      <c r="F111" t="s" s="107">
        <v>70</v>
      </c>
      <c r="G111" s="108"/>
      <c r="H111" s="108"/>
      <c r="I111" s="108"/>
      <c r="J111" s="108"/>
      <c r="K111" s="108"/>
      <c r="L111" s="108"/>
      <c r="M111" s="108"/>
      <c r="N111" s="108"/>
      <c r="O111" s="108"/>
      <c r="P111" s="108"/>
      <c r="Q111" s="108"/>
      <c r="Y111" s="91"/>
      <c r="Z111" s="91"/>
      <c r="AN111" t="str" s="74" cm="1">
        <f t="array" ref="AN111">LEFT(D111,3)</f>
      </c>
      <c r="AO111" t="str" s="74" cm="1">
        <f t="array" ref="AO111">LEFT(E111,3)</f>
      </c>
    </row>
    <row r="112" s="8" customFormat="1" ht="13.8" customHeight="1">
      <c r="B112" s="106"/>
      <c r="C112" s="106"/>
      <c r="D112" s="106"/>
      <c r="E112" s="106"/>
      <c r="AN112" t="str" s="74" cm="1">
        <f t="array" ref="AN112">LEFT(D112,3)</f>
      </c>
      <c r="AO112" t="str" s="74" cm="1">
        <f t="array" ref="AO112">LEFT(E112,3)</f>
      </c>
    </row>
    <row r="113" s="8" customFormat="1" ht="13.8" customHeight="1">
      <c r="B113" s="106"/>
      <c r="C113" s="106"/>
      <c r="D113" s="106"/>
      <c r="E113" s="106"/>
      <c r="AN113" t="str" s="74" cm="1">
        <f t="array" ref="AN113">LEFT(D113,3)</f>
      </c>
      <c r="AO113" t="str" s="74" cm="1">
        <f t="array" ref="AO113">LEFT(E113,3)</f>
      </c>
    </row>
    <row r="114" s="8" customFormat="1" ht="13.55" customHeight="1">
      <c r="D114" s="74"/>
      <c r="E114" s="74"/>
      <c r="AN114" t="str" s="74" cm="1">
        <f t="array" ref="AN114">LEFT(D114,3)</f>
      </c>
      <c r="AO114" t="str" s="74" cm="1">
        <f t="array" ref="AO114">LEFT(E114,3)</f>
      </c>
    </row>
    <row r="115" s="8" customFormat="1" ht="12.75" customHeight="1">
      <c r="D115" s="74"/>
      <c r="E115" s="74"/>
      <c r="F115" s="109"/>
      <c r="G115" s="109"/>
      <c r="H115" s="109"/>
      <c r="I115" s="109"/>
      <c r="J115" s="109"/>
      <c r="K115" s="109"/>
      <c r="L115" s="109"/>
      <c r="M115" s="109"/>
      <c r="N115" s="109"/>
      <c r="O115" s="109"/>
      <c r="P115" s="109"/>
      <c r="Q115" s="109"/>
      <c r="R115" s="109"/>
      <c r="AN115" t="str" s="74" cm="1">
        <f t="array" ref="AN115">LEFT(D115,3)</f>
      </c>
      <c r="AO115" t="str" s="74" cm="1">
        <f t="array" ref="AO115">LEFT(E115,3)</f>
      </c>
    </row>
    <row r="116" s="8" customFormat="1" ht="13.55" customHeight="1">
      <c r="D116" s="74"/>
      <c r="E116" s="74"/>
      <c r="AN116" t="str" s="74" cm="1">
        <f t="array" ref="AN116">LEFT(D116,3)</f>
      </c>
      <c r="AO116" t="str" s="74" cm="1">
        <f t="array" ref="AO116">LEFT(E116,3)</f>
      </c>
    </row>
    <row r="117" s="8" customFormat="1" ht="13.55" customHeight="1">
      <c r="D117" s="74"/>
      <c r="E117" s="74"/>
      <c r="AN117" t="str" s="74" cm="1">
        <f t="array" ref="AN117">LEFT(D117,3)</f>
      </c>
      <c r="AO117" t="str" s="74" cm="1">
        <f t="array" ref="AO117">LEFT(E117,3)</f>
      </c>
    </row>
    <row r="118" s="8" customFormat="1" ht="13.55" customHeight="1">
      <c r="D118" s="74"/>
      <c r="E118" s="74"/>
      <c r="AN118" t="str" s="74" cm="1">
        <f t="array" ref="AN118">LEFT(D118,3)</f>
      </c>
      <c r="AO118" t="str" s="74" cm="1">
        <f t="array" ref="AO118">LEFT(E118,3)</f>
      </c>
    </row>
    <row r="119" s="8" customFormat="1" ht="13.55" customHeight="1">
      <c r="D119" s="74"/>
      <c r="E119" s="74"/>
      <c r="AA119" t="s" s="110">
        <v>59</v>
      </c>
      <c r="AN119" t="str" s="74" cm="1">
        <f t="array" ref="AN119">LEFT(D119,3)</f>
      </c>
      <c r="AO119" t="str" s="74" cm="1">
        <f t="array" ref="AO119">LEFT(E119,3)</f>
      </c>
    </row>
    <row r="120" s="8" customFormat="1" ht="13.55" customHeight="1">
      <c r="D120" s="74"/>
      <c r="E120" s="74"/>
      <c r="AN120" t="str" s="74" cm="1">
        <f t="array" ref="AN120">LEFT(D120,3)</f>
      </c>
      <c r="AO120" t="str" s="74" cm="1">
        <f t="array" ref="AO120">LEFT(E120,3)</f>
      </c>
    </row>
    <row r="121" s="8" customFormat="1" ht="13.55" customHeight="1">
      <c r="D121" s="74"/>
      <c r="E121" s="74"/>
      <c r="AN121" t="str" s="74" cm="1">
        <f t="array" ref="AN121">LEFT(D121,3)</f>
      </c>
      <c r="AO121" t="str" s="74" cm="1">
        <f t="array" ref="AO121">LEFT(E121,3)</f>
      </c>
    </row>
    <row r="122" s="8" customFormat="1" ht="13.55" customHeight="1">
      <c r="D122" s="74"/>
      <c r="E122" s="74"/>
      <c r="AN122" t="str" s="74" cm="1">
        <f t="array" ref="AN122">LEFT(D122,3)</f>
      </c>
      <c r="AO122" t="str" s="74" cm="1">
        <f t="array" ref="AO122">LEFT(E122,3)</f>
      </c>
    </row>
    <row r="123" s="8" customFormat="1" ht="13.55" customHeight="1">
      <c r="D123" s="74"/>
      <c r="E123" s="74"/>
      <c r="AN123" t="str" s="74" cm="1">
        <f t="array" ref="AN123">LEFT(D123,3)</f>
      </c>
      <c r="AO123" t="str" s="74" cm="1">
        <f t="array" ref="AO123">LEFT(E123,3)</f>
      </c>
    </row>
    <row r="124" s="8" customFormat="1" ht="13.55" customHeight="1">
      <c r="D124" s="74"/>
      <c r="E124" s="74"/>
      <c r="AN124" t="str" s="74" cm="1">
        <f t="array" ref="AN124">LEFT(D124,3)</f>
      </c>
      <c r="AO124" t="str" s="74" cm="1">
        <f t="array" ref="AO124">LEFT(E124,3)</f>
      </c>
    </row>
    <row r="125" s="8" customFormat="1" ht="13.55" customHeight="1">
      <c r="D125" s="74"/>
      <c r="E125" s="74"/>
      <c r="AN125" t="str" s="74" cm="1">
        <f t="array" ref="AN125">LEFT(D125,3)</f>
      </c>
      <c r="AO125" t="str" s="74" cm="1">
        <f t="array" ref="AO125">LEFT(E125,3)</f>
      </c>
    </row>
    <row r="126" s="8" customFormat="1" ht="13.55" customHeight="1">
      <c r="D126" s="74"/>
      <c r="E126" s="74"/>
      <c r="AN126" t="str" s="74" cm="1">
        <f t="array" ref="AN126">LEFT(D126,3)</f>
      </c>
      <c r="AO126" t="str" s="74" cm="1">
        <f t="array" ref="AO126">LEFT(E126,3)</f>
      </c>
    </row>
    <row r="127" s="8" customFormat="1" ht="13.55" customHeight="1">
      <c r="D127" s="74"/>
      <c r="E127" s="74"/>
      <c r="AN127" t="str" s="74" cm="1">
        <f t="array" ref="AN127">LEFT(D127,3)</f>
      </c>
      <c r="AO127" t="str" s="74" cm="1">
        <f t="array" ref="AO127">LEFT(E127,3)</f>
      </c>
    </row>
    <row r="128" s="8" customFormat="1" ht="13.55" customHeight="1">
      <c r="D128" s="74"/>
      <c r="E128" s="74"/>
      <c r="AN128" t="str" s="74" cm="1">
        <f t="array" ref="AN128">LEFT(D128,3)</f>
      </c>
      <c r="AO128" t="str" s="74" cm="1">
        <f t="array" ref="AO128">LEFT(E128,3)</f>
      </c>
    </row>
    <row r="129" s="8" customFormat="1" ht="13.55" customHeight="1">
      <c r="D129" s="74"/>
      <c r="E129" s="74"/>
      <c r="AN129" t="str" s="74" cm="1">
        <f t="array" ref="AN129">LEFT(D129,3)</f>
      </c>
      <c r="AO129" t="str" s="74" cm="1">
        <f t="array" ref="AO129">LEFT(E129,3)</f>
      </c>
    </row>
    <row r="130" s="8" customFormat="1" ht="13.55" customHeight="1">
      <c r="D130" s="74"/>
      <c r="E130" s="74"/>
      <c r="AN130" t="str" s="74" cm="1">
        <f t="array" ref="AN130">LEFT(D130,3)</f>
      </c>
      <c r="AO130" t="str" s="74" cm="1">
        <f t="array" ref="AO130">LEFT(E130,3)</f>
      </c>
    </row>
    <row r="131" s="8" customFormat="1" ht="13.55" customHeight="1">
      <c r="D131" s="74"/>
      <c r="E131" s="74"/>
      <c r="AN131" t="str" s="74" cm="1">
        <f t="array" ref="AN131">LEFT(D131,3)</f>
      </c>
      <c r="AO131" t="str" s="74" cm="1">
        <f t="array" ref="AO131">LEFT(E131,3)</f>
      </c>
    </row>
    <row r="132" s="8" customFormat="1" ht="13.55" customHeight="1">
      <c r="D132" s="74"/>
      <c r="E132" s="74"/>
      <c r="AN132" t="str" s="74" cm="1">
        <f t="array" ref="AN132">LEFT(D132,3)</f>
      </c>
      <c r="AO132" t="str" s="74" cm="1">
        <f t="array" ref="AO132">LEFT(E132,3)</f>
      </c>
    </row>
    <row r="133" s="8" customFormat="1" ht="13.55" customHeight="1">
      <c r="D133" s="74"/>
      <c r="E133" s="74"/>
      <c r="AN133" t="str" s="74" cm="1">
        <f t="array" ref="AN133">LEFT(D133,3)</f>
      </c>
      <c r="AO133" t="str" s="74" cm="1">
        <f t="array" ref="AO133">LEFT(E133,3)</f>
      </c>
    </row>
    <row r="134" s="8" customFormat="1" ht="13.55" customHeight="1">
      <c r="D134" s="74"/>
      <c r="E134" s="74"/>
      <c r="AN134" t="str" s="74" cm="1">
        <f t="array" ref="AN134">LEFT(D134,3)</f>
      </c>
      <c r="AO134" t="str" s="74" cm="1">
        <f t="array" ref="AO134">LEFT(E134,3)</f>
      </c>
    </row>
    <row r="135" s="8" customFormat="1" ht="13.55" customHeight="1">
      <c r="D135" s="74"/>
      <c r="E135" s="74"/>
      <c r="AN135" t="str" s="74" cm="1">
        <f t="array" ref="AN135">LEFT(D135,3)</f>
      </c>
      <c r="AO135" t="str" s="74" cm="1">
        <f t="array" ref="AO135">LEFT(E135,3)</f>
      </c>
    </row>
    <row r="136" s="8" customFormat="1" ht="13.55" customHeight="1">
      <c r="D136" s="74"/>
      <c r="E136" s="74"/>
      <c r="AN136" t="str" s="74" cm="1">
        <f t="array" ref="AN136">LEFT(D136,3)</f>
      </c>
      <c r="AO136" t="str" s="74" cm="1">
        <f t="array" ref="AO136">LEFT(E136,3)</f>
      </c>
    </row>
    <row r="137" s="8" customFormat="1" ht="13.55" customHeight="1">
      <c r="D137" s="74"/>
      <c r="E137" s="74"/>
      <c r="AN137" t="str" s="74" cm="1">
        <f t="array" ref="AN137">LEFT(D137,3)</f>
      </c>
      <c r="AO137" t="str" s="74" cm="1">
        <f t="array" ref="AO137">LEFT(E137,3)</f>
      </c>
    </row>
    <row r="138" s="8" customFormat="1" ht="13.55" customHeight="1">
      <c r="D138" s="74"/>
      <c r="E138" s="74"/>
      <c r="AN138" t="str" s="74" cm="1">
        <f t="array" ref="AN138">LEFT(D138,3)</f>
      </c>
      <c r="AO138" t="str" s="74" cm="1">
        <f t="array" ref="AO138">LEFT(E138,3)</f>
      </c>
    </row>
    <row r="139" s="8" customFormat="1" ht="13.55" customHeight="1">
      <c r="D139" s="74"/>
      <c r="E139" s="74"/>
      <c r="AN139" t="str" s="74" cm="1">
        <f t="array" ref="AN139">LEFT(D139,3)</f>
      </c>
      <c r="AO139" t="str" s="74" cm="1">
        <f t="array" ref="AO139">LEFT(E139,3)</f>
      </c>
    </row>
    <row r="140" s="8" customFormat="1" ht="13.55" customHeight="1">
      <c r="D140" s="74"/>
      <c r="E140" s="74"/>
      <c r="AN140" t="str" s="74" cm="1">
        <f t="array" ref="AN140">LEFT(D140,3)</f>
      </c>
      <c r="AO140" t="str" s="74" cm="1">
        <f t="array" ref="AO140">LEFT(E140,3)</f>
      </c>
    </row>
    <row r="141" s="8" customFormat="1" ht="13.55" customHeight="1">
      <c r="D141" s="74"/>
      <c r="E141" s="74"/>
      <c r="AN141" t="str" s="74" cm="1">
        <f t="array" ref="AN141">LEFT(D141,3)</f>
      </c>
      <c r="AO141" t="str" s="74" cm="1">
        <f t="array" ref="AO141">LEFT(E141,3)</f>
      </c>
    </row>
    <row r="142" s="8" customFormat="1" ht="13.55" customHeight="1">
      <c r="D142" s="74"/>
      <c r="E142" s="74"/>
      <c r="AN142" t="str" s="74" cm="1">
        <f t="array" ref="AN142">LEFT(D142,3)</f>
      </c>
      <c r="AO142" t="str" s="74" cm="1">
        <f t="array" ref="AO142">LEFT(E142,3)</f>
      </c>
    </row>
    <row r="143" s="8" customFormat="1" ht="13.55" customHeight="1">
      <c r="D143" s="74"/>
      <c r="E143" s="74"/>
      <c r="AN143" t="str" s="74" cm="1">
        <f t="array" ref="AN143">LEFT(D143,3)</f>
      </c>
      <c r="AO143" t="str" s="74" cm="1">
        <f t="array" ref="AO143">LEFT(E143,3)</f>
      </c>
    </row>
    <row r="144" s="8" customFormat="1" ht="13.55" customHeight="1">
      <c r="D144" s="74"/>
      <c r="E144" s="74"/>
      <c r="AN144" t="str" s="74" cm="1">
        <f t="array" ref="AN144">LEFT(D144,3)</f>
      </c>
      <c r="AO144" t="str" s="74" cm="1">
        <f t="array" ref="AO144">LEFT(E144,3)</f>
      </c>
    </row>
    <row r="145" s="8" customFormat="1" ht="13.55" customHeight="1">
      <c r="D145" s="74"/>
      <c r="E145" s="74"/>
      <c r="AN145" t="str" s="74" cm="1">
        <f t="array" ref="AN145">LEFT(D145,3)</f>
      </c>
      <c r="AO145" t="str" s="74" cm="1">
        <f t="array" ref="AO145">LEFT(E145,3)</f>
      </c>
    </row>
    <row r="146" s="8" customFormat="1" ht="13.55" customHeight="1">
      <c r="D146" s="74"/>
      <c r="E146" s="74"/>
      <c r="AN146" t="str" s="74" cm="1">
        <f t="array" ref="AN146">LEFT(D146,3)</f>
      </c>
      <c r="AO146" t="str" s="74" cm="1">
        <f t="array" ref="AO146">LEFT(E146,3)</f>
      </c>
    </row>
    <row r="147" s="8" customFormat="1" ht="13.55" customHeight="1">
      <c r="D147" s="74"/>
      <c r="E147" s="74"/>
      <c r="AN147" t="str" s="74" cm="1">
        <f t="array" ref="AN147">LEFT(D147,3)</f>
      </c>
      <c r="AO147" t="str" s="74" cm="1">
        <f t="array" ref="AO147">LEFT(E147,3)</f>
      </c>
    </row>
    <row r="148" s="8" customFormat="1" ht="13.55" customHeight="1">
      <c r="D148" s="74"/>
      <c r="E148" s="74"/>
      <c r="AN148" t="str" s="74" cm="1">
        <f t="array" ref="AN148">LEFT(D148,3)</f>
      </c>
      <c r="AO148" t="str" s="74" cm="1">
        <f t="array" ref="AO148">LEFT(E148,3)</f>
      </c>
    </row>
    <row r="149" s="8" customFormat="1" ht="13.55" customHeight="1">
      <c r="D149" s="74"/>
      <c r="E149" s="74"/>
      <c r="AN149" t="str" s="74" cm="1">
        <f t="array" ref="AN149">LEFT(D149,3)</f>
      </c>
      <c r="AO149" t="str" s="74" cm="1">
        <f t="array" ref="AO149">LEFT(E149,3)</f>
      </c>
    </row>
    <row r="150" s="8" customFormat="1" ht="13.55" customHeight="1">
      <c r="D150" s="74"/>
      <c r="E150" s="74"/>
      <c r="AN150" t="str" s="74" cm="1">
        <f t="array" ref="AN150">LEFT(D150,3)</f>
      </c>
      <c r="AO150" t="str" s="74" cm="1">
        <f t="array" ref="AO150">LEFT(E150,3)</f>
      </c>
    </row>
    <row r="151" s="8" customFormat="1" ht="13.55" customHeight="1">
      <c r="D151" s="74"/>
      <c r="E151" s="74"/>
      <c r="AN151" t="str" s="74" cm="1">
        <f t="array" ref="AN151">LEFT(D151,3)</f>
      </c>
      <c r="AO151" t="str" s="74" cm="1">
        <f t="array" ref="AO151">LEFT(E151,3)</f>
      </c>
    </row>
    <row r="152" s="8" customFormat="1" ht="13.55" customHeight="1">
      <c r="D152" s="74"/>
      <c r="E152" s="74"/>
      <c r="AN152" t="str" s="74" cm="1">
        <f t="array" ref="AN152">LEFT(D152,3)</f>
      </c>
      <c r="AO152" t="str" s="74" cm="1">
        <f t="array" ref="AO152">LEFT(E152,3)</f>
      </c>
    </row>
    <row r="153" s="8" customFormat="1" ht="13.55" customHeight="1">
      <c r="D153" s="74"/>
      <c r="E153" s="74"/>
      <c r="AN153" t="str" s="74" cm="1">
        <f t="array" ref="AN153">LEFT(D153,3)</f>
      </c>
      <c r="AO153" t="str" s="74" cm="1">
        <f t="array" ref="AO153">LEFT(E153,3)</f>
      </c>
    </row>
    <row r="154" s="8" customFormat="1" ht="13.55" customHeight="1">
      <c r="D154" s="74"/>
      <c r="E154" s="74"/>
      <c r="AN154" t="str" s="74" cm="1">
        <f t="array" ref="AN154">LEFT(D154,3)</f>
      </c>
      <c r="AO154" t="str" s="74" cm="1">
        <f t="array" ref="AO154">LEFT(E154,3)</f>
      </c>
    </row>
    <row r="155" s="8" customFormat="1" ht="13.55" customHeight="1">
      <c r="D155" s="74"/>
      <c r="E155" s="74"/>
      <c r="AN155" t="str" s="74" cm="1">
        <f t="array" ref="AN155">LEFT(D155,3)</f>
      </c>
      <c r="AO155" t="str" s="74" cm="1">
        <f t="array" ref="AO155">LEFT(E155,3)</f>
      </c>
    </row>
    <row r="156" s="8" customFormat="1" ht="13.55" customHeight="1">
      <c r="D156" s="74"/>
      <c r="E156" s="74"/>
      <c r="AN156" t="str" s="74" cm="1">
        <f t="array" ref="AN156">LEFT(D156,3)</f>
      </c>
      <c r="AO156" t="str" s="74" cm="1">
        <f t="array" ref="AO156">LEFT(E156,3)</f>
      </c>
    </row>
    <row r="157" s="8" customFormat="1" ht="13.55" customHeight="1">
      <c r="D157" s="74"/>
      <c r="E157" s="74"/>
      <c r="AN157" t="str" s="74" cm="1">
        <f t="array" ref="AN157">LEFT(D157,3)</f>
      </c>
      <c r="AO157" t="str" s="74" cm="1">
        <f t="array" ref="AO157">LEFT(E157,3)</f>
      </c>
    </row>
    <row r="158" s="8" customFormat="1" ht="13.55" customHeight="1">
      <c r="D158" s="74"/>
      <c r="E158" s="74"/>
      <c r="AN158" t="str" s="74" cm="1">
        <f t="array" ref="AN158">LEFT(D158,3)</f>
      </c>
      <c r="AO158" t="str" s="74" cm="1">
        <f t="array" ref="AO158">LEFT(E158,3)</f>
      </c>
    </row>
    <row r="159" s="8" customFormat="1" ht="13.55" customHeight="1">
      <c r="D159" s="74"/>
      <c r="E159" s="74"/>
      <c r="AN159" t="str" s="74" cm="1">
        <f t="array" ref="AN159">LEFT(D159,3)</f>
      </c>
      <c r="AO159" t="str" s="74" cm="1">
        <f t="array" ref="AO159">LEFT(E159,3)</f>
      </c>
    </row>
    <row r="160" s="8" customFormat="1" ht="13.55" customHeight="1">
      <c r="D160" s="74"/>
      <c r="E160" s="74"/>
      <c r="AN160" t="str" s="74" cm="1">
        <f t="array" ref="AN160">LEFT(D160,3)</f>
      </c>
      <c r="AO160" t="str" s="74" cm="1">
        <f t="array" ref="AO160">LEFT(E160,3)</f>
      </c>
    </row>
    <row r="161" s="8" customFormat="1" ht="13.55" customHeight="1">
      <c r="D161" s="74"/>
      <c r="E161" s="74"/>
      <c r="AN161" t="str" s="74" cm="1">
        <f t="array" ref="AN161">LEFT(D161,3)</f>
      </c>
      <c r="AO161" t="str" s="74" cm="1">
        <f t="array" ref="AO161">LEFT(E161,3)</f>
      </c>
    </row>
    <row r="162" s="8" customFormat="1" ht="13.55" customHeight="1">
      <c r="D162" s="74"/>
      <c r="E162" s="74"/>
      <c r="AN162" t="str" s="74" cm="1">
        <f t="array" ref="AN162">LEFT(D162,3)</f>
      </c>
      <c r="AO162" t="str" s="74" cm="1">
        <f t="array" ref="AO162">LEFT(E162,3)</f>
      </c>
    </row>
    <row r="163" s="8" customFormat="1" ht="13.55" customHeight="1">
      <c r="D163" s="74"/>
      <c r="E163" s="74"/>
      <c r="AN163" t="str" s="74" cm="1">
        <f t="array" ref="AN163">LEFT(D163,3)</f>
      </c>
      <c r="AO163" t="str" s="74" cm="1">
        <f t="array" ref="AO163">LEFT(E163,3)</f>
      </c>
    </row>
    <row r="164" s="8" customFormat="1" ht="13.55" customHeight="1">
      <c r="D164" s="74"/>
      <c r="E164" s="74"/>
      <c r="AN164" t="str" s="74" cm="1">
        <f t="array" ref="AN164">LEFT(D164,3)</f>
      </c>
      <c r="AO164" t="str" s="74" cm="1">
        <f t="array" ref="AO164">LEFT(E164,3)</f>
      </c>
    </row>
    <row r="165" s="8" customFormat="1" ht="13.55" customHeight="1">
      <c r="D165" s="74"/>
      <c r="E165" s="74"/>
      <c r="AN165" t="str" s="74" cm="1">
        <f t="array" ref="AN165">LEFT(D165,3)</f>
      </c>
      <c r="AO165" t="str" s="74" cm="1">
        <f t="array" ref="AO165">LEFT(E165,3)</f>
      </c>
    </row>
    <row r="166" s="8" customFormat="1" ht="13.55" customHeight="1">
      <c r="D166" s="74"/>
      <c r="E166" s="74"/>
      <c r="AN166" t="str" s="74" cm="1">
        <f t="array" ref="AN166">LEFT(D166,3)</f>
      </c>
      <c r="AO166" t="str" s="74" cm="1">
        <f t="array" ref="AO166">LEFT(E166,3)</f>
      </c>
    </row>
    <row r="167" s="8" customFormat="1" ht="13.55" customHeight="1">
      <c r="D167" s="74"/>
      <c r="E167" s="74"/>
      <c r="AN167" t="str" s="74" cm="1">
        <f t="array" ref="AN167">LEFT(D167,3)</f>
      </c>
      <c r="AO167" t="str" s="74" cm="1">
        <f t="array" ref="AO167">LEFT(E167,3)</f>
      </c>
    </row>
    <row r="168" s="8" customFormat="1" ht="13.55" customHeight="1">
      <c r="D168" s="74"/>
      <c r="E168" s="74"/>
      <c r="AN168" t="str" s="74" cm="1">
        <f t="array" ref="AN168">LEFT(D168,3)</f>
      </c>
      <c r="AO168" t="str" s="74" cm="1">
        <f t="array" ref="AO168">LEFT(E168,3)</f>
      </c>
    </row>
    <row r="169" s="8" customFormat="1" ht="13.55" customHeight="1">
      <c r="D169" s="74"/>
      <c r="E169" s="74"/>
      <c r="AN169" t="str" s="74" cm="1">
        <f t="array" ref="AN169">LEFT(D169,3)</f>
      </c>
      <c r="AO169" t="str" s="74" cm="1">
        <f t="array" ref="AO169">LEFT(E169,3)</f>
      </c>
    </row>
    <row r="170" s="8" customFormat="1" ht="13.55" customHeight="1">
      <c r="D170" s="74"/>
      <c r="E170" s="74"/>
      <c r="AN170" t="str" s="74" cm="1">
        <f t="array" ref="AN170">LEFT(D170,3)</f>
      </c>
      <c r="AO170" t="str" s="74" cm="1">
        <f t="array" ref="AO170">LEFT(E170,3)</f>
      </c>
    </row>
    <row r="171" s="8" customFormat="1" ht="13.55" customHeight="1">
      <c r="D171" s="74"/>
      <c r="E171" s="74"/>
      <c r="AN171" t="str" s="74" cm="1">
        <f t="array" ref="AN171">LEFT(D171,3)</f>
      </c>
      <c r="AO171" t="str" s="74" cm="1">
        <f t="array" ref="AO171">LEFT(E171,3)</f>
      </c>
    </row>
    <row r="172" s="8" customFormat="1" ht="13.55" customHeight="1">
      <c r="D172" s="74"/>
      <c r="E172" s="74"/>
      <c r="AN172" t="str" s="74" cm="1">
        <f t="array" ref="AN172">LEFT(D172,3)</f>
      </c>
      <c r="AO172" t="str" s="74" cm="1">
        <f t="array" ref="AO172">LEFT(E172,3)</f>
      </c>
    </row>
    <row r="173" s="8" customFormat="1" ht="13.55" customHeight="1">
      <c r="D173" s="74"/>
      <c r="E173" s="74"/>
      <c r="AN173" t="str" s="74" cm="1">
        <f t="array" ref="AN173">LEFT(D173,3)</f>
      </c>
      <c r="AO173" t="str" s="74" cm="1">
        <f t="array" ref="AO173">LEFT(E173,3)</f>
      </c>
    </row>
    <row r="174" s="8" customFormat="1" ht="13.55" customHeight="1">
      <c r="D174" s="74"/>
      <c r="E174" s="74"/>
      <c r="AN174" t="str" s="74" cm="1">
        <f t="array" ref="AN174">LEFT(D174,3)</f>
      </c>
      <c r="AO174" t="str" s="74" cm="1">
        <f t="array" ref="AO174">LEFT(E174,3)</f>
      </c>
    </row>
    <row r="175" s="8" customFormat="1" ht="13.55" customHeight="1">
      <c r="D175" s="74"/>
      <c r="E175" s="74"/>
      <c r="AN175" t="str" s="74" cm="1">
        <f t="array" ref="AN175">LEFT(D175,3)</f>
      </c>
      <c r="AO175" t="str" s="74" cm="1">
        <f t="array" ref="AO175">LEFT(E175,3)</f>
      </c>
    </row>
    <row r="176" s="8" customFormat="1" ht="13.55" customHeight="1">
      <c r="D176" s="74"/>
      <c r="E176" s="74"/>
      <c r="AN176" t="str" s="74" cm="1">
        <f t="array" ref="AN176">LEFT(D176,3)</f>
      </c>
      <c r="AO176" t="str" s="74" cm="1">
        <f t="array" ref="AO176">LEFT(E176,3)</f>
      </c>
    </row>
    <row r="177" s="8" customFormat="1" ht="13.55" customHeight="1">
      <c r="D177" s="74"/>
      <c r="E177" s="74"/>
      <c r="AN177" t="str" s="74" cm="1">
        <f t="array" ref="AN177">LEFT(D177,3)</f>
      </c>
      <c r="AO177" t="str" s="74" cm="1">
        <f t="array" ref="AO177">LEFT(E177,3)</f>
      </c>
    </row>
    <row r="178" s="8" customFormat="1" ht="13.55" customHeight="1">
      <c r="D178" s="74"/>
      <c r="E178" s="74"/>
      <c r="AN178" t="str" s="74" cm="1">
        <f t="array" ref="AN178">LEFT(D178,3)</f>
      </c>
      <c r="AO178" t="str" s="74" cm="1">
        <f t="array" ref="AO178">LEFT(E178,3)</f>
      </c>
    </row>
    <row r="179" s="8" customFormat="1" ht="13.55" customHeight="1">
      <c r="D179" s="74"/>
      <c r="E179" s="74"/>
      <c r="AN179" t="str" s="74" cm="1">
        <f t="array" ref="AN179">LEFT(D179,3)</f>
      </c>
      <c r="AO179" t="str" s="74" cm="1">
        <f t="array" ref="AO179">LEFT(E179,3)</f>
      </c>
    </row>
    <row r="180" s="8" customFormat="1" ht="13.55" customHeight="1">
      <c r="D180" s="74"/>
      <c r="E180" s="74"/>
      <c r="AN180" t="str" s="74" cm="1">
        <f t="array" ref="AN180">LEFT(D180,3)</f>
      </c>
      <c r="AO180" t="str" s="74" cm="1">
        <f t="array" ref="AO180">LEFT(E180,3)</f>
      </c>
    </row>
    <row r="181" s="8" customFormat="1" ht="13.55" customHeight="1">
      <c r="D181" s="74"/>
      <c r="E181" s="74"/>
      <c r="AN181" t="str" s="74" cm="1">
        <f t="array" ref="AN181">LEFT(D181,3)</f>
      </c>
      <c r="AO181" t="str" s="74" cm="1">
        <f t="array" ref="AO181">LEFT(E181,3)</f>
      </c>
    </row>
    <row r="182" s="8" customFormat="1" ht="13.55" customHeight="1">
      <c r="D182" s="74"/>
      <c r="E182" s="74"/>
      <c r="AN182" t="str" s="74" cm="1">
        <f t="array" ref="AN182">LEFT(D182,3)</f>
      </c>
      <c r="AO182" t="str" s="74" cm="1">
        <f t="array" ref="AO182">LEFT(E182,3)</f>
      </c>
    </row>
    <row r="183" s="8" customFormat="1" ht="13.55" customHeight="1">
      <c r="D183" s="74"/>
      <c r="E183" s="74"/>
      <c r="AN183" t="str" s="74" cm="1">
        <f t="array" ref="AN183">LEFT(D183,3)</f>
      </c>
      <c r="AO183" t="str" s="74" cm="1">
        <f t="array" ref="AO183">LEFT(E183,3)</f>
      </c>
    </row>
    <row r="184" s="8" customFormat="1" ht="13.55" customHeight="1">
      <c r="D184" s="74"/>
      <c r="E184" s="74"/>
      <c r="AN184" t="str" s="74" cm="1">
        <f t="array" ref="AN184">LEFT(D184,3)</f>
      </c>
      <c r="AO184" t="str" s="74" cm="1">
        <f t="array" ref="AO184">LEFT(E184,3)</f>
      </c>
    </row>
    <row r="185" s="8" customFormat="1" ht="13.55" customHeight="1">
      <c r="D185" s="74"/>
      <c r="E185" s="74"/>
      <c r="AN185" t="str" s="74" cm="1">
        <f t="array" ref="AN185">LEFT(D185,3)</f>
      </c>
      <c r="AO185" t="str" s="74" cm="1">
        <f t="array" ref="AO185">LEFT(E185,3)</f>
      </c>
    </row>
    <row r="186" s="8" customFormat="1" ht="13.55" customHeight="1">
      <c r="D186" s="74"/>
      <c r="E186" s="74"/>
      <c r="AN186" t="str" s="74" cm="1">
        <f t="array" ref="AN186">LEFT(D186,3)</f>
      </c>
      <c r="AO186" t="str" s="74" cm="1">
        <f t="array" ref="AO186">LEFT(E186,3)</f>
      </c>
    </row>
    <row r="187" s="8" customFormat="1" ht="13.55" customHeight="1">
      <c r="D187" s="74"/>
      <c r="E187" s="74"/>
      <c r="AN187" t="str" s="74" cm="1">
        <f t="array" ref="AN187">LEFT(D187,3)</f>
      </c>
      <c r="AO187" t="str" s="74" cm="1">
        <f t="array" ref="AO187">LEFT(E187,3)</f>
      </c>
    </row>
    <row r="188" s="8" customFormat="1" ht="13.55" customHeight="1">
      <c r="D188" s="74"/>
      <c r="E188" s="74"/>
      <c r="AN188" t="str" s="74" cm="1">
        <f t="array" ref="AN188">LEFT(D188,3)</f>
      </c>
      <c r="AO188" t="str" s="74" cm="1">
        <f t="array" ref="AO188">LEFT(E188,3)</f>
      </c>
    </row>
    <row r="189" s="8" customFormat="1" ht="13.55" customHeight="1">
      <c r="D189" s="74"/>
      <c r="E189" s="74"/>
      <c r="AN189" t="str" s="74" cm="1">
        <f t="array" ref="AN189">LEFT(D189,3)</f>
      </c>
      <c r="AO189" t="str" s="74" cm="1">
        <f t="array" ref="AO189">LEFT(E189,3)</f>
      </c>
    </row>
    <row r="190" s="8" customFormat="1" ht="13.55" customHeight="1">
      <c r="D190" s="74"/>
      <c r="E190" s="74"/>
      <c r="AN190" t="str" s="74" cm="1">
        <f t="array" ref="AN190">LEFT(D190,3)</f>
      </c>
      <c r="AO190" t="str" s="74" cm="1">
        <f t="array" ref="AO190">LEFT(E190,3)</f>
      </c>
    </row>
    <row r="191" s="8" customFormat="1" ht="13.55" customHeight="1">
      <c r="D191" s="74"/>
      <c r="E191" s="74"/>
      <c r="AN191" t="str" s="74" cm="1">
        <f t="array" ref="AN191">LEFT(D191,3)</f>
      </c>
      <c r="AO191" t="str" s="74" cm="1">
        <f t="array" ref="AO191">LEFT(E191,3)</f>
      </c>
    </row>
    <row r="192" s="8" customFormat="1" ht="13.55" customHeight="1">
      <c r="D192" s="74"/>
      <c r="E192" s="74"/>
      <c r="AN192" t="str" s="74" cm="1">
        <f t="array" ref="AN192">LEFT(D192,3)</f>
      </c>
      <c r="AO192" t="str" s="74" cm="1">
        <f t="array" ref="AO192">LEFT(E192,3)</f>
      </c>
    </row>
    <row r="193" s="8" customFormat="1" ht="13.55" customHeight="1">
      <c r="D193" s="74"/>
      <c r="E193" s="74"/>
      <c r="AN193" t="str" s="74" cm="1">
        <f t="array" ref="AN193">LEFT(D193,3)</f>
      </c>
      <c r="AO193" t="str" s="74" cm="1">
        <f t="array" ref="AO193">LEFT(E193,3)</f>
      </c>
    </row>
    <row r="194" s="8" customFormat="1" ht="13.55" customHeight="1">
      <c r="D194" s="74"/>
      <c r="E194" s="74"/>
      <c r="AN194" t="str" s="74" cm="1">
        <f t="array" ref="AN194">LEFT(D194,3)</f>
      </c>
      <c r="AO194" t="str" s="74" cm="1">
        <f t="array" ref="AO194">LEFT(E194,3)</f>
      </c>
    </row>
    <row r="195" s="8" customFormat="1" ht="13.55" customHeight="1">
      <c r="D195" s="74"/>
      <c r="E195" s="74"/>
      <c r="AN195" t="str" s="74" cm="1">
        <f t="array" ref="AN195">LEFT(D195,3)</f>
      </c>
      <c r="AO195" t="str" s="74" cm="1">
        <f t="array" ref="AO195">LEFT(E195,3)</f>
      </c>
    </row>
    <row r="196" s="8" customFormat="1" ht="13.55" customHeight="1">
      <c r="D196" s="74"/>
      <c r="E196" s="74"/>
      <c r="AN196" t="str" s="74" cm="1">
        <f t="array" ref="AN196">LEFT(D196,3)</f>
      </c>
      <c r="AO196" t="str" s="74" cm="1">
        <f t="array" ref="AO196">LEFT(E196,3)</f>
      </c>
    </row>
    <row r="197" s="8" customFormat="1" ht="13.55" customHeight="1">
      <c r="D197" s="74"/>
      <c r="E197" s="74"/>
      <c r="AN197" t="str" s="74" cm="1">
        <f t="array" ref="AN197">LEFT(D197,3)</f>
      </c>
      <c r="AO197" t="str" s="74" cm="1">
        <f t="array" ref="AO197">LEFT(E197,3)</f>
      </c>
    </row>
    <row r="198" s="8" customFormat="1" ht="13.55" customHeight="1">
      <c r="D198" s="74"/>
      <c r="E198" s="74"/>
      <c r="AN198" t="str" s="74" cm="1">
        <f t="array" ref="AN198">LEFT(D198,3)</f>
      </c>
      <c r="AO198" t="str" s="74" cm="1">
        <f t="array" ref="AO198">LEFT(E198,3)</f>
      </c>
    </row>
    <row r="199" s="8" customFormat="1" ht="13.55" customHeight="1">
      <c r="D199" s="74"/>
      <c r="E199" s="74"/>
      <c r="AN199" t="str" s="74" cm="1">
        <f t="array" ref="AN199">LEFT(D199,3)</f>
      </c>
      <c r="AO199" t="str" s="74" cm="1">
        <f t="array" ref="AO199">LEFT(E199,3)</f>
      </c>
    </row>
    <row r="200" s="8" customFormat="1" ht="13.55" customHeight="1">
      <c r="D200" s="74"/>
      <c r="E200" s="74"/>
      <c r="AN200" t="str" s="74" cm="1">
        <f t="array" ref="AN200">LEFT(D200,3)</f>
      </c>
      <c r="AO200" t="str" s="74" cm="1">
        <f t="array" ref="AO200">LEFT(E200,3)</f>
      </c>
    </row>
    <row r="201" s="8" customFormat="1" ht="13.55" customHeight="1">
      <c r="D201" s="74"/>
      <c r="E201" s="74"/>
      <c r="AN201" t="str" s="74" cm="1">
        <f t="array" ref="AN201">LEFT(D201,3)</f>
      </c>
      <c r="AO201" t="str" s="74" cm="1">
        <f t="array" ref="AO201">LEFT(E201,3)</f>
      </c>
    </row>
    <row r="202" s="8" customFormat="1" ht="13.55" customHeight="1">
      <c r="D202" s="74"/>
      <c r="E202" s="74"/>
      <c r="AN202" t="str" s="74" cm="1">
        <f t="array" ref="AN202">LEFT(D202,3)</f>
      </c>
      <c r="AO202" t="str" s="74" cm="1">
        <f t="array" ref="AO202">LEFT(E202,3)</f>
      </c>
    </row>
    <row r="203" s="8" customFormat="1" ht="13.55" customHeight="1">
      <c r="D203" s="74"/>
      <c r="E203" s="74"/>
      <c r="AN203" t="str" s="74" cm="1">
        <f t="array" ref="AN203">LEFT(D203,3)</f>
      </c>
      <c r="AO203" t="str" s="74" cm="1">
        <f t="array" ref="AO203">LEFT(E203,3)</f>
      </c>
    </row>
    <row r="204" s="8" customFormat="1" ht="13.55" customHeight="1">
      <c r="D204" s="74"/>
      <c r="E204" s="74"/>
      <c r="AN204" t="str" s="74" cm="1">
        <f t="array" ref="AN204">LEFT(D204,3)</f>
      </c>
      <c r="AO204" t="str" s="74" cm="1">
        <f t="array" ref="AO204">LEFT(E204,3)</f>
      </c>
    </row>
    <row r="205" s="8" customFormat="1" ht="13.55" customHeight="1">
      <c r="D205" s="74"/>
      <c r="E205" s="74"/>
      <c r="AN205" t="str" s="74" cm="1">
        <f t="array" ref="AN205">LEFT(D205,3)</f>
      </c>
      <c r="AO205" t="str" s="74" cm="1">
        <f t="array" ref="AO205">LEFT(E205,3)</f>
      </c>
    </row>
    <row r="206" s="8" customFormat="1" ht="13.55" customHeight="1">
      <c r="D206" s="74"/>
      <c r="E206" s="74"/>
      <c r="AN206" t="str" s="74" cm="1">
        <f t="array" ref="AN206">LEFT(D206,3)</f>
      </c>
      <c r="AO206" t="str" s="74" cm="1">
        <f t="array" ref="AO206">LEFT(E206,3)</f>
      </c>
    </row>
    <row r="207" s="8" customFormat="1" ht="13.55" customHeight="1">
      <c r="D207" s="74"/>
      <c r="E207" s="74"/>
      <c r="AN207" t="str" s="74" cm="1">
        <f t="array" ref="AN207">LEFT(D207,3)</f>
      </c>
      <c r="AO207" t="str" s="74" cm="1">
        <f t="array" ref="AO207">LEFT(E207,3)</f>
      </c>
    </row>
    <row r="208" s="8" customFormat="1" ht="13.55" customHeight="1">
      <c r="D208" s="74"/>
      <c r="E208" s="74"/>
      <c r="AN208" t="str" s="74" cm="1">
        <f t="array" ref="AN208">LEFT(D208,3)</f>
      </c>
      <c r="AO208" t="str" s="74" cm="1">
        <f t="array" ref="AO208">LEFT(E208,3)</f>
      </c>
    </row>
    <row r="209" s="8" customFormat="1" ht="13.55" customHeight="1">
      <c r="D209" s="74"/>
      <c r="E209" s="74"/>
      <c r="AN209" t="str" s="74" cm="1">
        <f t="array" ref="AN209">LEFT(D209,3)</f>
      </c>
      <c r="AO209" t="str" s="74" cm="1">
        <f t="array" ref="AO209">LEFT(E209,3)</f>
      </c>
    </row>
    <row r="210" s="8" customFormat="1" ht="13.55" customHeight="1">
      <c r="D210" s="74"/>
      <c r="E210" s="74"/>
      <c r="AN210" t="str" s="74" cm="1">
        <f t="array" ref="AN210">LEFT(D210,3)</f>
      </c>
      <c r="AO210" t="str" s="74" cm="1">
        <f t="array" ref="AO210">LEFT(E210,3)</f>
      </c>
    </row>
    <row r="211" s="8" customFormat="1" ht="13.55" customHeight="1">
      <c r="D211" s="74"/>
      <c r="E211" s="74"/>
      <c r="AN211" t="str" s="74" cm="1">
        <f t="array" ref="AN211">LEFT(D211,3)</f>
      </c>
      <c r="AO211" t="str" s="74" cm="1">
        <f t="array" ref="AO211">LEFT(E211,3)</f>
      </c>
    </row>
    <row r="212" s="8" customFormat="1" ht="13.55" customHeight="1">
      <c r="D212" s="74"/>
      <c r="E212" s="74"/>
      <c r="AN212" t="str" s="74" cm="1">
        <f t="array" ref="AN212">LEFT(D212,3)</f>
      </c>
      <c r="AO212" t="str" s="74" cm="1">
        <f t="array" ref="AO212">LEFT(E212,3)</f>
      </c>
    </row>
    <row r="213" s="8" customFormat="1" ht="13.55" customHeight="1">
      <c r="D213" s="74"/>
      <c r="E213" s="74"/>
      <c r="AN213" t="str" s="74" cm="1">
        <f t="array" ref="AN213">LEFT(D213,3)</f>
      </c>
      <c r="AO213" t="str" s="74" cm="1">
        <f t="array" ref="AO213">LEFT(E213,3)</f>
      </c>
    </row>
    <row r="214" s="8" customFormat="1" ht="13.55" customHeight="1">
      <c r="D214" s="74"/>
      <c r="E214" s="74"/>
      <c r="AN214" t="str" s="74" cm="1">
        <f t="array" ref="AN214">LEFT(D214,3)</f>
      </c>
      <c r="AO214" t="str" s="74" cm="1">
        <f t="array" ref="AO214">LEFT(E214,3)</f>
      </c>
    </row>
    <row r="215" s="8" customFormat="1" ht="13.55" customHeight="1">
      <c r="D215" s="74"/>
      <c r="E215" s="74"/>
      <c r="AN215" t="str" s="74" cm="1">
        <f t="array" ref="AN215">LEFT(D215,3)</f>
      </c>
      <c r="AO215" t="str" s="74" cm="1">
        <f t="array" ref="AO215">LEFT(E215,3)</f>
      </c>
    </row>
    <row r="216" s="8" customFormat="1" ht="13.55" customHeight="1">
      <c r="D216" s="74"/>
      <c r="E216" s="74"/>
      <c r="AN216" t="str" s="74" cm="1">
        <f t="array" ref="AN216">LEFT(D216,3)</f>
      </c>
      <c r="AO216" t="str" s="74" cm="1">
        <f t="array" ref="AO216">LEFT(E216,3)</f>
      </c>
    </row>
    <row r="217" s="8" customFormat="1" ht="13.55" customHeight="1">
      <c r="D217" s="74"/>
      <c r="E217" s="74"/>
      <c r="AN217" t="str" s="74" cm="1">
        <f t="array" ref="AN217">LEFT(D217,3)</f>
      </c>
      <c r="AO217" t="str" s="74" cm="1">
        <f t="array" ref="AO217">LEFT(E217,3)</f>
      </c>
    </row>
    <row r="218" s="8" customFormat="1" ht="13.55" customHeight="1">
      <c r="D218" s="74"/>
      <c r="E218" s="74"/>
      <c r="AN218" t="str" s="74" cm="1">
        <f t="array" ref="AN218">LEFT(D218,3)</f>
      </c>
      <c r="AO218" t="str" s="74" cm="1">
        <f t="array" ref="AO218">LEFT(E218,3)</f>
      </c>
    </row>
    <row r="219" s="8" customFormat="1" ht="13.55" customHeight="1">
      <c r="D219" s="74"/>
      <c r="E219" s="74"/>
      <c r="AN219" t="str" s="74" cm="1">
        <f t="array" ref="AN219">LEFT(D219,3)</f>
      </c>
      <c r="AO219" t="str" s="74" cm="1">
        <f t="array" ref="AO219">LEFT(E219,3)</f>
      </c>
    </row>
    <row r="220" s="8" customFormat="1" ht="13.55" customHeight="1">
      <c r="D220" s="74"/>
      <c r="E220" s="74"/>
      <c r="AN220" t="str" s="74" cm="1">
        <f t="array" ref="AN220">LEFT(D220,3)</f>
      </c>
      <c r="AO220" t="str" s="74" cm="1">
        <f t="array" ref="AO220">LEFT(E220,3)</f>
      </c>
    </row>
    <row r="221" s="8" customFormat="1" ht="13.55" customHeight="1">
      <c r="D221" s="74"/>
      <c r="E221" s="74"/>
      <c r="AN221" t="str" s="74" cm="1">
        <f t="array" ref="AN221">LEFT(D221,3)</f>
      </c>
      <c r="AO221" t="str" s="74" cm="1">
        <f t="array" ref="AO221">LEFT(E221,3)</f>
      </c>
    </row>
    <row r="222" s="8" customFormat="1" ht="13.55" customHeight="1">
      <c r="D222" s="74"/>
      <c r="E222" s="74"/>
      <c r="AN222" t="str" s="74" cm="1">
        <f t="array" ref="AN222">LEFT(D222,3)</f>
      </c>
      <c r="AO222" t="str" s="74" cm="1">
        <f t="array" ref="AO222">LEFT(E222,3)</f>
      </c>
    </row>
    <row r="223" s="8" customFormat="1" ht="13.55" customHeight="1">
      <c r="D223" s="74"/>
      <c r="E223" s="74"/>
      <c r="AN223" t="str" s="74" cm="1">
        <f t="array" ref="AN223">LEFT(D223,3)</f>
      </c>
      <c r="AO223" t="str" s="74" cm="1">
        <f t="array" ref="AO223">LEFT(E223,3)</f>
      </c>
    </row>
    <row r="224" s="8" customFormat="1" ht="13.55" customHeight="1">
      <c r="D224" s="74"/>
      <c r="E224" s="74"/>
      <c r="AN224" t="str" s="74" cm="1">
        <f t="array" ref="AN224">LEFT(D224,3)</f>
      </c>
      <c r="AO224" t="str" s="74" cm="1">
        <f t="array" ref="AO224">LEFT(E224,3)</f>
      </c>
    </row>
    <row r="225" s="8" customFormat="1" ht="13.55" customHeight="1">
      <c r="D225" s="74"/>
      <c r="E225" s="74"/>
      <c r="AN225" t="str" s="74" cm="1">
        <f t="array" ref="AN225">LEFT(D225,3)</f>
      </c>
      <c r="AO225" t="str" s="74" cm="1">
        <f t="array" ref="AO225">LEFT(E225,3)</f>
      </c>
    </row>
    <row r="226" s="8" customFormat="1" ht="13.55" customHeight="1">
      <c r="D226" s="74"/>
      <c r="E226" s="74"/>
      <c r="AN226" t="str" s="74" cm="1">
        <f t="array" ref="AN226">LEFT(D226,3)</f>
      </c>
      <c r="AO226" t="str" s="74" cm="1">
        <f t="array" ref="AO226">LEFT(E226,3)</f>
      </c>
    </row>
    <row r="227" s="8" customFormat="1" ht="13.55" customHeight="1">
      <c r="D227" s="74"/>
      <c r="E227" s="74"/>
      <c r="AN227" t="str" s="74" cm="1">
        <f t="array" ref="AN227">LEFT(D227,3)</f>
      </c>
      <c r="AO227" t="str" s="74" cm="1">
        <f t="array" ref="AO227">LEFT(E227,3)</f>
      </c>
    </row>
    <row r="228" s="8" customFormat="1" ht="13.55" customHeight="1">
      <c r="D228" s="74"/>
      <c r="E228" s="74"/>
      <c r="AN228" t="str" s="74" cm="1">
        <f t="array" ref="AN228">LEFT(D228,3)</f>
      </c>
      <c r="AO228" t="str" s="74" cm="1">
        <f t="array" ref="AO228">LEFT(E228,3)</f>
      </c>
    </row>
    <row r="229" s="8" customFormat="1" ht="13.55" customHeight="1">
      <c r="D229" s="74"/>
      <c r="E229" s="74"/>
      <c r="AN229" t="str" s="74" cm="1">
        <f t="array" ref="AN229">LEFT(D229,3)</f>
      </c>
      <c r="AO229" t="str" s="74" cm="1">
        <f t="array" ref="AO229">LEFT(E229,3)</f>
      </c>
    </row>
    <row r="230" s="8" customFormat="1" ht="13.55" customHeight="1">
      <c r="D230" s="74"/>
      <c r="E230" s="74"/>
      <c r="AN230" t="str" s="74" cm="1">
        <f t="array" ref="AN230">LEFT(D230,3)</f>
      </c>
      <c r="AO230" t="str" s="74" cm="1">
        <f t="array" ref="AO230">LEFT(E230,3)</f>
      </c>
    </row>
    <row r="231" s="8" customFormat="1" ht="13.55" customHeight="1">
      <c r="D231" s="74"/>
      <c r="E231" s="74"/>
      <c r="AN231" t="str" s="74" cm="1">
        <f t="array" ref="AN231">LEFT(D231,3)</f>
      </c>
      <c r="AO231" t="str" s="74" cm="1">
        <f t="array" ref="AO231">LEFT(E231,3)</f>
      </c>
    </row>
    <row r="232" s="8" customFormat="1" ht="13.55" customHeight="1">
      <c r="D232" s="74"/>
      <c r="E232" s="74"/>
      <c r="AN232" t="str" s="74" cm="1">
        <f t="array" ref="AN232">LEFT(D232,3)</f>
      </c>
      <c r="AO232" t="str" s="74" cm="1">
        <f t="array" ref="AO232">LEFT(E232,3)</f>
      </c>
    </row>
    <row r="233" s="8" customFormat="1" ht="13.55" customHeight="1">
      <c r="D233" s="74"/>
      <c r="E233" s="74"/>
      <c r="AN233" t="str" s="74" cm="1">
        <f t="array" ref="AN233">LEFT(D233,3)</f>
      </c>
      <c r="AO233" t="str" s="74" cm="1">
        <f t="array" ref="AO233">LEFT(E233,3)</f>
      </c>
    </row>
    <row r="234" s="8" customFormat="1" ht="13.55" customHeight="1">
      <c r="D234" s="74"/>
      <c r="E234" s="74"/>
      <c r="AN234" t="str" s="74" cm="1">
        <f t="array" ref="AN234">LEFT(D234,3)</f>
      </c>
      <c r="AO234" t="str" s="74" cm="1">
        <f t="array" ref="AO234">LEFT(E234,3)</f>
      </c>
    </row>
    <row r="235" s="8" customFormat="1" ht="13.55" customHeight="1">
      <c r="D235" s="74"/>
      <c r="E235" s="74"/>
      <c r="AN235" t="str" s="74" cm="1">
        <f t="array" ref="AN235">LEFT(D235,3)</f>
      </c>
      <c r="AO235" t="str" s="74" cm="1">
        <f t="array" ref="AO235">LEFT(E235,3)</f>
      </c>
    </row>
    <row r="236" s="8" customFormat="1" ht="13.55" customHeight="1">
      <c r="D236" s="74"/>
      <c r="E236" s="74"/>
      <c r="AN236" t="str" s="74" cm="1">
        <f t="array" ref="AN236">LEFT(D236,3)</f>
      </c>
      <c r="AO236" t="str" s="74" cm="1">
        <f t="array" ref="AO236">LEFT(E236,3)</f>
      </c>
    </row>
    <row r="237" s="8" customFormat="1" ht="13.55" customHeight="1">
      <c r="D237" s="74"/>
      <c r="E237" s="74"/>
      <c r="AN237" t="str" s="74" cm="1">
        <f t="array" ref="AN237">LEFT(D237,3)</f>
      </c>
      <c r="AO237" t="str" s="74" cm="1">
        <f t="array" ref="AO237">LEFT(E237,3)</f>
      </c>
    </row>
    <row r="238" s="8" customFormat="1" ht="13.55" customHeight="1">
      <c r="D238" s="74"/>
      <c r="E238" s="74"/>
      <c r="AN238" t="str" s="74" cm="1">
        <f t="array" ref="AN238">LEFT(D238,3)</f>
      </c>
      <c r="AO238" t="str" s="74" cm="1">
        <f t="array" ref="AO238">LEFT(E238,3)</f>
      </c>
    </row>
    <row r="239" s="8" customFormat="1" ht="13.55" customHeight="1">
      <c r="D239" s="74"/>
      <c r="E239" s="74"/>
      <c r="AN239" t="str" s="74" cm="1">
        <f t="array" ref="AN239">LEFT(D239,3)</f>
      </c>
      <c r="AO239" t="str" s="74" cm="1">
        <f t="array" ref="AO239">LEFT(E239,3)</f>
      </c>
    </row>
    <row r="240" s="8" customFormat="1" ht="13.55" customHeight="1">
      <c r="D240" s="74"/>
      <c r="E240" s="74"/>
      <c r="AN240" t="str" s="74" cm="1">
        <f t="array" ref="AN240">LEFT(D240,3)</f>
      </c>
      <c r="AO240" t="str" s="74" cm="1">
        <f t="array" ref="AO240">LEFT(E240,3)</f>
      </c>
    </row>
    <row r="241" s="8" customFormat="1" ht="13.55" customHeight="1">
      <c r="D241" s="74"/>
      <c r="E241" s="74"/>
      <c r="AN241" t="str" s="74" cm="1">
        <f t="array" ref="AN241">LEFT(D241,3)</f>
      </c>
      <c r="AO241" t="str" s="74" cm="1">
        <f t="array" ref="AO241">LEFT(E241,3)</f>
      </c>
    </row>
    <row r="242" s="8" customFormat="1" ht="13.55" customHeight="1">
      <c r="D242" s="74"/>
      <c r="E242" s="74"/>
      <c r="AN242" t="str" s="74" cm="1">
        <f t="array" ref="AN242">LEFT(D242,3)</f>
      </c>
      <c r="AO242" t="str" s="74" cm="1">
        <f t="array" ref="AO242">LEFT(E242,3)</f>
      </c>
    </row>
    <row r="243" s="8" customFormat="1" ht="13.55" customHeight="1">
      <c r="D243" s="74"/>
      <c r="E243" s="74"/>
      <c r="AN243" t="str" s="74" cm="1">
        <f t="array" ref="AN243">LEFT(D243,3)</f>
      </c>
      <c r="AO243" t="str" s="74" cm="1">
        <f t="array" ref="AO243">LEFT(E243,3)</f>
      </c>
    </row>
    <row r="244" s="8" customFormat="1" ht="13.55" customHeight="1">
      <c r="D244" s="74"/>
      <c r="E244" s="74"/>
      <c r="AN244" t="str" s="74" cm="1">
        <f t="array" ref="AN244">LEFT(D244,3)</f>
      </c>
      <c r="AO244" t="str" s="74" cm="1">
        <f t="array" ref="AO244">LEFT(E244,3)</f>
      </c>
    </row>
    <row r="245" s="8" customFormat="1" ht="13.55" customHeight="1">
      <c r="D245" s="74"/>
      <c r="E245" s="74"/>
      <c r="AN245" t="str" s="74" cm="1">
        <f t="array" ref="AN245">LEFT(D245,3)</f>
      </c>
      <c r="AO245" t="str" s="74" cm="1">
        <f t="array" ref="AO245">LEFT(E245,3)</f>
      </c>
    </row>
    <row r="246" s="8" customFormat="1" ht="13.55" customHeight="1">
      <c r="D246" s="74"/>
      <c r="E246" s="74"/>
      <c r="AN246" t="str" s="74" cm="1">
        <f t="array" ref="AN246">LEFT(D246,3)</f>
      </c>
      <c r="AO246" t="str" s="74" cm="1">
        <f t="array" ref="AO246">LEFT(E246,3)</f>
      </c>
    </row>
    <row r="247" s="8" customFormat="1" ht="13.55" customHeight="1">
      <c r="D247" s="74"/>
      <c r="E247" s="74"/>
      <c r="AN247" t="str" s="74" cm="1">
        <f t="array" ref="AN247">LEFT(D247,3)</f>
      </c>
      <c r="AO247" t="str" s="74" cm="1">
        <f t="array" ref="AO247">LEFT(E247,3)</f>
      </c>
    </row>
    <row r="248" s="8" customFormat="1" ht="13.55" customHeight="1">
      <c r="D248" s="74"/>
      <c r="E248" s="74"/>
      <c r="AN248" t="str" s="74" cm="1">
        <f t="array" ref="AN248">LEFT(D248,3)</f>
      </c>
      <c r="AO248" t="str" s="74" cm="1">
        <f t="array" ref="AO248">LEFT(E248,3)</f>
      </c>
    </row>
    <row r="249" s="8" customFormat="1" ht="13.55" customHeight="1">
      <c r="D249" s="74"/>
      <c r="E249" s="74"/>
      <c r="AN249" t="str" s="74" cm="1">
        <f t="array" ref="AN249">LEFT(D249,3)</f>
      </c>
      <c r="AO249" t="str" s="74" cm="1">
        <f t="array" ref="AO249">LEFT(E249,3)</f>
      </c>
    </row>
    <row r="250" s="8" customFormat="1" ht="13.55" customHeight="1">
      <c r="D250" s="74"/>
      <c r="E250" s="74"/>
      <c r="AN250" t="str" s="74" cm="1">
        <f t="array" ref="AN250">LEFT(D250,3)</f>
      </c>
      <c r="AO250" t="str" s="74" cm="1">
        <f t="array" ref="AO250">LEFT(E250,3)</f>
      </c>
    </row>
    <row r="251" s="8" customFormat="1" ht="13.55" customHeight="1">
      <c r="D251" s="74"/>
      <c r="E251" s="74"/>
      <c r="AN251" t="str" s="74" cm="1">
        <f t="array" ref="AN251">LEFT(D251,3)</f>
      </c>
      <c r="AO251" t="str" s="74" cm="1">
        <f t="array" ref="AO251">LEFT(E251,3)</f>
      </c>
    </row>
    <row r="252" s="8" customFormat="1" ht="13.55" customHeight="1">
      <c r="D252" s="74"/>
      <c r="E252" s="74"/>
      <c r="AN252" t="str" s="74" cm="1">
        <f t="array" ref="AN252">LEFT(D252,3)</f>
      </c>
      <c r="AO252" t="str" s="74" cm="1">
        <f t="array" ref="AO252">LEFT(E252,3)</f>
      </c>
    </row>
    <row r="253" s="8" customFormat="1" ht="13.55" customHeight="1">
      <c r="D253" s="74"/>
      <c r="E253" s="74"/>
      <c r="AN253" t="str" s="74" cm="1">
        <f t="array" ref="AN253">LEFT(D253,3)</f>
      </c>
      <c r="AO253" t="str" s="74" cm="1">
        <f t="array" ref="AO253">LEFT(E253,3)</f>
      </c>
    </row>
    <row r="254" s="8" customFormat="1" ht="13.55" customHeight="1">
      <c r="D254" s="74"/>
      <c r="E254" s="74"/>
      <c r="AN254" t="str" s="74" cm="1">
        <f t="array" ref="AN254">LEFT(D254,3)</f>
      </c>
      <c r="AO254" t="str" s="74" cm="1">
        <f t="array" ref="AO254">LEFT(E254,3)</f>
      </c>
    </row>
    <row r="255" s="8" customFormat="1" ht="13.55" customHeight="1">
      <c r="D255" s="74"/>
      <c r="E255" s="74"/>
      <c r="AN255" t="str" s="74" cm="1">
        <f t="array" ref="AN255">LEFT(D255,3)</f>
      </c>
      <c r="AO255" t="str" s="74" cm="1">
        <f t="array" ref="AO255">LEFT(E255,3)</f>
      </c>
    </row>
    <row r="256" s="8" customFormat="1" ht="13.55" customHeight="1">
      <c r="D256" s="74"/>
      <c r="E256" s="74"/>
      <c r="AN256" t="str" s="74" cm="1">
        <f t="array" ref="AN256">LEFT(D256,3)</f>
      </c>
      <c r="AO256" t="str" s="74" cm="1">
        <f t="array" ref="AO256">LEFT(E256,3)</f>
      </c>
    </row>
    <row r="257" s="8" customFormat="1" ht="13.55" customHeight="1">
      <c r="D257" s="74"/>
      <c r="E257" s="74"/>
      <c r="AN257" t="str" s="74" cm="1">
        <f t="array" ref="AN257">LEFT(D257,3)</f>
      </c>
      <c r="AO257" t="str" s="74" cm="1">
        <f t="array" ref="AO257">LEFT(E257,3)</f>
      </c>
    </row>
    <row r="258" s="8" customFormat="1" ht="13.55" customHeight="1">
      <c r="D258" s="74"/>
      <c r="E258" s="74"/>
      <c r="AN258" t="str" s="74" cm="1">
        <f t="array" ref="AN258">LEFT(D258,3)</f>
      </c>
      <c r="AO258" t="str" s="74" cm="1">
        <f t="array" ref="AO258">LEFT(E258,3)</f>
      </c>
    </row>
    <row r="259" s="8" customFormat="1" ht="13.55" customHeight="1">
      <c r="D259" s="74"/>
      <c r="E259" s="74"/>
      <c r="AN259" t="str" s="74" cm="1">
        <f t="array" ref="AN259">LEFT(D259,3)</f>
      </c>
      <c r="AO259" t="str" s="74" cm="1">
        <f t="array" ref="AO259">LEFT(E259,3)</f>
      </c>
    </row>
    <row r="260" s="8" customFormat="1" ht="13.55" customHeight="1">
      <c r="D260" s="74"/>
      <c r="E260" s="74"/>
      <c r="AN260" t="str" s="74" cm="1">
        <f t="array" ref="AN260">LEFT(D260,3)</f>
      </c>
      <c r="AO260" t="str" s="74" cm="1">
        <f t="array" ref="AO260">LEFT(E260,3)</f>
      </c>
    </row>
    <row r="261" s="8" customFormat="1" ht="13.55" customHeight="1">
      <c r="D261" s="74"/>
      <c r="E261" s="74"/>
      <c r="AN261" t="str" s="74" cm="1">
        <f t="array" ref="AN261">LEFT(D261,3)</f>
      </c>
      <c r="AO261" t="str" s="74" cm="1">
        <f t="array" ref="AO261">LEFT(E261,3)</f>
      </c>
    </row>
    <row r="262" s="8" customFormat="1" ht="13.55" customHeight="1">
      <c r="D262" s="74"/>
      <c r="E262" s="74"/>
      <c r="AN262" t="str" s="74" cm="1">
        <f t="array" ref="AN262">LEFT(D262,3)</f>
      </c>
      <c r="AO262" t="str" s="74" cm="1">
        <f t="array" ref="AO262">LEFT(E262,3)</f>
      </c>
    </row>
    <row r="263" s="8" customFormat="1" ht="13.55" customHeight="1">
      <c r="D263" s="74"/>
      <c r="E263" s="74"/>
      <c r="AN263" t="str" s="74" cm="1">
        <f t="array" ref="AN263">LEFT(D263,3)</f>
      </c>
      <c r="AO263" t="str" s="74" cm="1">
        <f t="array" ref="AO263">LEFT(E263,3)</f>
      </c>
    </row>
    <row r="264" s="8" customFormat="1" ht="13.55" customHeight="1">
      <c r="D264" s="74"/>
      <c r="E264" s="74"/>
      <c r="AN264" t="str" s="74" cm="1">
        <f t="array" ref="AN264">LEFT(D264,3)</f>
      </c>
      <c r="AO264" t="str" s="74" cm="1">
        <f t="array" ref="AO264">LEFT(E264,3)</f>
      </c>
    </row>
    <row r="265" s="8" customFormat="1" ht="13.55" customHeight="1">
      <c r="D265" s="74"/>
      <c r="E265" s="74"/>
      <c r="AN265" t="str" s="74" cm="1">
        <f t="array" ref="AN265">LEFT(D265,3)</f>
      </c>
      <c r="AO265" t="str" s="74" cm="1">
        <f t="array" ref="AO265">LEFT(E265,3)</f>
      </c>
    </row>
    <row r="266" s="8" customFormat="1" ht="13.55" customHeight="1">
      <c r="D266" s="74"/>
      <c r="E266" s="74"/>
      <c r="AN266" t="str" s="74" cm="1">
        <f t="array" ref="AN266">LEFT(D266,3)</f>
      </c>
      <c r="AO266" t="str" s="74" cm="1">
        <f t="array" ref="AO266">LEFT(E266,3)</f>
      </c>
    </row>
    <row r="267" s="8" customFormat="1" ht="13.55" customHeight="1">
      <c r="D267" s="74"/>
      <c r="E267" s="74"/>
      <c r="AN267" t="str" s="74" cm="1">
        <f t="array" ref="AN267">LEFT(D267,3)</f>
      </c>
      <c r="AO267" t="str" s="74" cm="1">
        <f t="array" ref="AO267">LEFT(E267,3)</f>
      </c>
    </row>
    <row r="268" s="8" customFormat="1" ht="13.55" customHeight="1">
      <c r="D268" s="74"/>
      <c r="E268" s="74"/>
      <c r="AN268" t="str" s="74" cm="1">
        <f t="array" ref="AN268">LEFT(D268,3)</f>
      </c>
      <c r="AO268" t="str" s="74" cm="1">
        <f t="array" ref="AO268">LEFT(E268,3)</f>
      </c>
    </row>
    <row r="269" s="8" customFormat="1" ht="13.55" customHeight="1">
      <c r="D269" s="74"/>
      <c r="E269" s="74"/>
      <c r="AN269" t="str" s="74" cm="1">
        <f t="array" ref="AN269">LEFT(D269,3)</f>
      </c>
      <c r="AO269" t="str" s="74" cm="1">
        <f t="array" ref="AO269">LEFT(E269,3)</f>
      </c>
    </row>
    <row r="270" s="8" customFormat="1" ht="13.55" customHeight="1">
      <c r="D270" s="74"/>
      <c r="E270" s="74"/>
      <c r="AN270" t="str" s="74" cm="1">
        <f t="array" ref="AN270">LEFT(D270,3)</f>
      </c>
      <c r="AO270" t="str" s="74" cm="1">
        <f t="array" ref="AO270">LEFT(E270,3)</f>
      </c>
    </row>
    <row r="271" s="8" customFormat="1" ht="13.55" customHeight="1">
      <c r="D271" s="74"/>
      <c r="E271" s="74"/>
      <c r="AN271" t="str" s="74" cm="1">
        <f t="array" ref="AN271">LEFT(D271,3)</f>
      </c>
      <c r="AO271" t="str" s="74" cm="1">
        <f t="array" ref="AO271">LEFT(E271,3)</f>
      </c>
    </row>
    <row r="272" s="8" customFormat="1" ht="13.55" customHeight="1">
      <c r="D272" s="74"/>
      <c r="E272" s="74"/>
      <c r="AN272" t="str" s="74" cm="1">
        <f t="array" ref="AN272">LEFT(D272,3)</f>
      </c>
      <c r="AO272" t="str" s="74" cm="1">
        <f t="array" ref="AO272">LEFT(E272,3)</f>
      </c>
    </row>
    <row r="273" s="8" customFormat="1" ht="13.55" customHeight="1">
      <c r="D273" s="74"/>
      <c r="E273" s="74"/>
      <c r="AN273" t="str" s="74" cm="1">
        <f t="array" ref="AN273">LEFT(D273,3)</f>
      </c>
      <c r="AO273" t="str" s="74" cm="1">
        <f t="array" ref="AO273">LEFT(E273,3)</f>
      </c>
    </row>
    <row r="274" s="8" customFormat="1" ht="13.55" customHeight="1">
      <c r="D274" s="74"/>
      <c r="E274" s="74"/>
      <c r="AN274" t="str" s="74" cm="1">
        <f t="array" ref="AN274">LEFT(D274,3)</f>
      </c>
      <c r="AO274" t="str" s="74" cm="1">
        <f t="array" ref="AO274">LEFT(E274,3)</f>
      </c>
    </row>
    <row r="275" s="8" customFormat="1" ht="13.55" customHeight="1">
      <c r="D275" s="74"/>
      <c r="E275" s="74"/>
      <c r="AN275" t="str" s="74" cm="1">
        <f t="array" ref="AN275">LEFT(D275,3)</f>
      </c>
      <c r="AO275" t="str" s="74" cm="1">
        <f t="array" ref="AO275">LEFT(E275,3)</f>
      </c>
    </row>
    <row r="276" s="8" customFormat="1" ht="13.55" customHeight="1">
      <c r="D276" s="74"/>
      <c r="E276" s="74"/>
      <c r="AN276" t="str" s="74" cm="1">
        <f t="array" ref="AN276">LEFT(D276,3)</f>
      </c>
      <c r="AO276" t="str" s="74" cm="1">
        <f t="array" ref="AO276">LEFT(E276,3)</f>
      </c>
    </row>
    <row r="277" s="8" customFormat="1" ht="13.55" customHeight="1">
      <c r="D277" s="74"/>
      <c r="E277" s="74"/>
      <c r="AN277" t="str" s="74" cm="1">
        <f t="array" ref="AN277">LEFT(D277,3)</f>
      </c>
      <c r="AO277" t="str" s="74" cm="1">
        <f t="array" ref="AO277">LEFT(E277,3)</f>
      </c>
    </row>
    <row r="278" s="8" customFormat="1" ht="13.55" customHeight="1">
      <c r="D278" s="74"/>
      <c r="E278" s="74"/>
      <c r="AN278" t="str" s="74" cm="1">
        <f t="array" ref="AN278">LEFT(D278,3)</f>
      </c>
      <c r="AO278" t="str" s="74" cm="1">
        <f t="array" ref="AO278">LEFT(E278,3)</f>
      </c>
    </row>
    <row r="279" s="8" customFormat="1" ht="13.55" customHeight="1">
      <c r="D279" s="74"/>
      <c r="E279" s="74"/>
      <c r="AN279" t="str" s="74" cm="1">
        <f t="array" ref="AN279">LEFT(D279,3)</f>
      </c>
      <c r="AO279" t="str" s="74" cm="1">
        <f t="array" ref="AO279">LEFT(E279,3)</f>
      </c>
    </row>
    <row r="280" s="8" customFormat="1" ht="13.55" customHeight="1">
      <c r="D280" s="74"/>
      <c r="E280" s="74"/>
      <c r="AN280" t="str" s="74" cm="1">
        <f t="array" ref="AN280">LEFT(D280,3)</f>
      </c>
      <c r="AO280" t="str" s="74" cm="1">
        <f t="array" ref="AO280">LEFT(E280,3)</f>
      </c>
    </row>
    <row r="281" s="8" customFormat="1" ht="13.55" customHeight="1">
      <c r="D281" s="74"/>
      <c r="E281" s="74"/>
      <c r="AN281" t="str" s="74" cm="1">
        <f t="array" ref="AN281">LEFT(D281,3)</f>
      </c>
      <c r="AO281" t="str" s="74" cm="1">
        <f t="array" ref="AO281">LEFT(E281,3)</f>
      </c>
    </row>
    <row r="282" s="8" customFormat="1" ht="13.55" customHeight="1">
      <c r="D282" s="74"/>
      <c r="E282" s="74"/>
      <c r="AN282" t="str" s="74" cm="1">
        <f t="array" ref="AN282">LEFT(D282,3)</f>
      </c>
      <c r="AO282" t="str" s="74" cm="1">
        <f t="array" ref="AO282">LEFT(E282,3)</f>
      </c>
    </row>
    <row r="283" s="8" customFormat="1" ht="13.55" customHeight="1">
      <c r="D283" s="74"/>
      <c r="E283" s="74"/>
      <c r="AN283" t="str" s="74" cm="1">
        <f t="array" ref="AN283">LEFT(D283,3)</f>
      </c>
      <c r="AO283" t="str" s="74" cm="1">
        <f t="array" ref="AO283">LEFT(E283,3)</f>
      </c>
    </row>
    <row r="284" s="8" customFormat="1" ht="13.55" customHeight="1">
      <c r="D284" s="74"/>
      <c r="E284" s="74"/>
      <c r="AN284" t="str" s="74" cm="1">
        <f t="array" ref="AN284">LEFT(D284,3)</f>
      </c>
      <c r="AO284" t="str" s="74" cm="1">
        <f t="array" ref="AO284">LEFT(E284,3)</f>
      </c>
    </row>
    <row r="285" s="8" customFormat="1" ht="13.55" customHeight="1">
      <c r="D285" s="74"/>
      <c r="E285" s="74"/>
      <c r="AN285" t="str" s="74" cm="1">
        <f t="array" ref="AN285">LEFT(D285,3)</f>
      </c>
      <c r="AO285" t="str" s="74" cm="1">
        <f t="array" ref="AO285">LEFT(E285,3)</f>
      </c>
    </row>
    <row r="286" s="8" customFormat="1" ht="13.55" customHeight="1">
      <c r="D286" s="74"/>
      <c r="E286" s="74"/>
      <c r="AN286" t="str" s="74" cm="1">
        <f t="array" ref="AN286">LEFT(D286,3)</f>
      </c>
      <c r="AO286" t="str" s="74" cm="1">
        <f t="array" ref="AO286">LEFT(E286,3)</f>
      </c>
    </row>
    <row r="287" s="8" customFormat="1" ht="13.55" customHeight="1">
      <c r="D287" s="74"/>
      <c r="E287" s="74"/>
      <c r="AN287" t="str" s="74" cm="1">
        <f t="array" ref="AN287">LEFT(D287,3)</f>
      </c>
      <c r="AO287" t="str" s="74" cm="1">
        <f t="array" ref="AO287">LEFT(E287,3)</f>
      </c>
    </row>
    <row r="288" s="8" customFormat="1" ht="13.55" customHeight="1">
      <c r="D288" s="74"/>
      <c r="E288" s="74"/>
      <c r="AN288" t="str" s="74" cm="1">
        <f t="array" ref="AN288">LEFT(D288,3)</f>
      </c>
      <c r="AO288" t="str" s="74" cm="1">
        <f t="array" ref="AO288">LEFT(E288,3)</f>
      </c>
    </row>
    <row r="289" s="8" customFormat="1" ht="13.55" customHeight="1">
      <c r="D289" s="74"/>
      <c r="E289" s="74"/>
      <c r="AN289" t="str" s="74" cm="1">
        <f t="array" ref="AN289">LEFT(D289,3)</f>
      </c>
      <c r="AO289" t="str" s="74" cm="1">
        <f t="array" ref="AO289">LEFT(E289,3)</f>
      </c>
    </row>
    <row r="290" s="8" customFormat="1" ht="13.55" customHeight="1">
      <c r="D290" s="74"/>
      <c r="E290" s="74"/>
      <c r="AN290" t="str" s="74" cm="1">
        <f t="array" ref="AN290">LEFT(D290,3)</f>
      </c>
      <c r="AO290" t="str" s="74" cm="1">
        <f t="array" ref="AO290">LEFT(E290,3)</f>
      </c>
    </row>
    <row r="291" s="8" customFormat="1" ht="13.55" customHeight="1">
      <c r="D291" s="74"/>
      <c r="E291" s="74"/>
      <c r="AN291" t="str" s="74" cm="1">
        <f t="array" ref="AN291">LEFT(D291,3)</f>
      </c>
      <c r="AO291" t="str" s="74" cm="1">
        <f t="array" ref="AO291">LEFT(E291,3)</f>
      </c>
    </row>
    <row r="292" s="8" customFormat="1" ht="13.55" customHeight="1">
      <c r="D292" s="74"/>
      <c r="E292" s="74"/>
      <c r="AN292" t="str" s="74" cm="1">
        <f t="array" ref="AN292">LEFT(D292,3)</f>
      </c>
      <c r="AO292" t="str" s="74" cm="1">
        <f t="array" ref="AO292">LEFT(E292,3)</f>
      </c>
    </row>
    <row r="293" s="8" customFormat="1" ht="13.55" customHeight="1">
      <c r="D293" s="74"/>
      <c r="E293" s="74"/>
      <c r="AN293" t="str" s="74" cm="1">
        <f t="array" ref="AN293">LEFT(D293,3)</f>
      </c>
      <c r="AO293" t="str" s="74" cm="1">
        <f t="array" ref="AO293">LEFT(E293,3)</f>
      </c>
    </row>
    <row r="294" s="8" customFormat="1" ht="13.55" customHeight="1">
      <c r="D294" s="74"/>
      <c r="E294" s="74"/>
      <c r="AN294" t="str" s="74" cm="1">
        <f t="array" ref="AN294">LEFT(D294,3)</f>
      </c>
      <c r="AO294" t="str" s="74" cm="1">
        <f t="array" ref="AO294">LEFT(E294,3)</f>
      </c>
    </row>
    <row r="295" s="8" customFormat="1" ht="13.55" customHeight="1">
      <c r="D295" s="74"/>
      <c r="E295" s="74"/>
      <c r="AN295" t="str" s="74" cm="1">
        <f t="array" ref="AN295">LEFT(D295,3)</f>
      </c>
      <c r="AO295" t="str" s="74" cm="1">
        <f t="array" ref="AO295">LEFT(E295,3)</f>
      </c>
    </row>
    <row r="296" s="8" customFormat="1" ht="13.55" customHeight="1">
      <c r="D296" s="74"/>
      <c r="E296" s="74"/>
      <c r="AN296" t="str" s="74" cm="1">
        <f t="array" ref="AN296">LEFT(D296,3)</f>
      </c>
      <c r="AO296" t="str" s="74" cm="1">
        <f t="array" ref="AO296">LEFT(E296,3)</f>
      </c>
    </row>
    <row r="297" s="8" customFormat="1" ht="13.55" customHeight="1">
      <c r="D297" s="74"/>
      <c r="E297" s="74"/>
      <c r="AN297" t="str" s="74" cm="1">
        <f t="array" ref="AN297">LEFT(D297,3)</f>
      </c>
      <c r="AO297" t="str" s="74" cm="1">
        <f t="array" ref="AO297">LEFT(E297,3)</f>
      </c>
    </row>
    <row r="298" s="8" customFormat="1" ht="13.55" customHeight="1">
      <c r="D298" s="74"/>
      <c r="E298" s="74"/>
      <c r="AN298" t="str" s="74" cm="1">
        <f t="array" ref="AN298">LEFT(D298,3)</f>
      </c>
      <c r="AO298" t="str" s="74" cm="1">
        <f t="array" ref="AO298">LEFT(E298,3)</f>
      </c>
    </row>
    <row r="299" s="8" customFormat="1" ht="13.55" customHeight="1">
      <c r="D299" s="74"/>
      <c r="E299" s="74"/>
      <c r="AN299" t="str" s="74" cm="1">
        <f t="array" ref="AN299">LEFT(D299,3)</f>
      </c>
      <c r="AO299" t="str" s="74" cm="1">
        <f t="array" ref="AO299">LEFT(E299,3)</f>
      </c>
    </row>
    <row r="300" s="8" customFormat="1" ht="13.55" customHeight="1">
      <c r="D300" s="74"/>
      <c r="E300" s="74"/>
      <c r="AN300" t="str" s="74" cm="1">
        <f t="array" ref="AN300">LEFT(D300,3)</f>
      </c>
      <c r="AO300" t="str" s="74" cm="1">
        <f t="array" ref="AO300">LEFT(E300,3)</f>
      </c>
    </row>
    <row r="301" s="8" customFormat="1" ht="13.55" customHeight="1">
      <c r="D301" s="74"/>
      <c r="E301" s="74"/>
      <c r="AN301" t="str" s="74" cm="1">
        <f t="array" ref="AN301">LEFT(D301,3)</f>
      </c>
      <c r="AO301" t="str" s="74" cm="1">
        <f t="array" ref="AO301">LEFT(E301,3)</f>
      </c>
    </row>
    <row r="302" s="8" customFormat="1" ht="13.55" customHeight="1">
      <c r="D302" s="74"/>
      <c r="E302" s="74"/>
      <c r="AN302" t="str" s="74" cm="1">
        <f t="array" ref="AN302">LEFT(D302,3)</f>
      </c>
      <c r="AO302" t="str" s="74" cm="1">
        <f t="array" ref="AO302">LEFT(E302,3)</f>
      </c>
    </row>
    <row r="303" s="8" customFormat="1" ht="13.55" customHeight="1">
      <c r="D303" s="74"/>
      <c r="E303" s="74"/>
      <c r="AN303" t="str" s="74" cm="1">
        <f t="array" ref="AN303">LEFT(D303,3)</f>
      </c>
      <c r="AO303" t="str" s="74" cm="1">
        <f t="array" ref="AO303">LEFT(E303,3)</f>
      </c>
    </row>
    <row r="304" s="8" customFormat="1" ht="12" customHeight="1">
      <c r="AN304" t="str" s="74" cm="1">
        <f t="array" ref="AN304">LEFT(D304,3)</f>
      </c>
      <c r="AO304" t="str" s="74" cm="1">
        <f t="array" ref="AO304">LEFT(E304,3)</f>
      </c>
    </row>
    <row r="305" s="8" customFormat="1" ht="12" customHeight="1">
      <c r="AN305" t="str" s="74" cm="1">
        <f t="array" ref="AN305">LEFT(D305,3)</f>
      </c>
      <c r="AO305" t="str" s="74" cm="1">
        <f t="array" ref="AO305">LEFT(E305,3)</f>
      </c>
    </row>
    <row r="306" s="8" customFormat="1" ht="12" customHeight="1">
      <c r="AN306" t="str" s="74" cm="1">
        <f t="array" ref="AN306">LEFT(D306,3)</f>
      </c>
      <c r="AO306" t="str" s="74" cm="1">
        <f t="array" ref="AO306">LEFT(E306,3)</f>
      </c>
    </row>
    <row r="307" s="8" customFormat="1" ht="12" customHeight="1">
      <c r="AN307" t="str" s="74" cm="1">
        <f t="array" ref="AN307">LEFT(D307,3)</f>
      </c>
      <c r="AO307" t="str" s="74" cm="1">
        <f t="array" ref="AO307">LEFT(E307,3)</f>
      </c>
    </row>
    <row r="308" s="8" customFormat="1" ht="12" customHeight="1">
      <c r="AN308" t="str" s="74" cm="1">
        <f t="array" ref="AN308">LEFT(D308,3)</f>
      </c>
      <c r="AO308" t="str" s="74" cm="1">
        <f t="array" ref="AO308">LEFT(E308,3)</f>
      </c>
    </row>
    <row r="309" s="8" customFormat="1" ht="12" customHeight="1">
      <c r="AN309" t="str" s="74" cm="1">
        <f t="array" ref="AN309">LEFT(D309,3)</f>
      </c>
      <c r="AO309" t="str" s="74" cm="1">
        <f t="array" ref="AO309">LEFT(E309,3)</f>
      </c>
    </row>
    <row r="310" s="8" customFormat="1" ht="12" customHeight="1">
      <c r="AN310" t="str" s="74" cm="1">
        <f t="array" ref="AN310">LEFT(D310,3)</f>
      </c>
      <c r="AO310" t="str" s="74" cm="1">
        <f t="array" ref="AO310">LEFT(E310,3)</f>
      </c>
    </row>
    <row r="311" s="8" customFormat="1" ht="12" customHeight="1">
      <c r="AN311" t="str" s="74" cm="1">
        <f t="array" ref="AN311">LEFT(D311,3)</f>
      </c>
      <c r="AO311" t="str" s="74" cm="1">
        <f t="array" ref="AO311">LEFT(E311,3)</f>
      </c>
    </row>
    <row r="312" s="8" customFormat="1" ht="12" customHeight="1">
      <c r="AN312" t="str" s="74" cm="1">
        <f t="array" ref="AN312">LEFT(D312,3)</f>
      </c>
      <c r="AO312" t="str" s="74" cm="1">
        <f t="array" ref="AO312">LEFT(E312,3)</f>
      </c>
    </row>
    <row r="313" s="8" customFormat="1" ht="12" customHeight="1">
      <c r="AN313" t="str" s="74" cm="1">
        <f t="array" ref="AN313">LEFT(D313,3)</f>
      </c>
      <c r="AO313" t="str" s="74" cm="1">
        <f t="array" ref="AO313">LEFT(E313,3)</f>
      </c>
    </row>
    <row r="314" s="8" customFormat="1" ht="12" customHeight="1">
      <c r="AN314" t="str" s="74" cm="1">
        <f t="array" ref="AN314">LEFT(D314,3)</f>
      </c>
      <c r="AO314" t="str" s="74" cm="1">
        <f t="array" ref="AO314">LEFT(E314,3)</f>
      </c>
    </row>
    <row r="315" s="8" customFormat="1" ht="12" customHeight="1">
      <c r="AN315" t="str" s="74" cm="1">
        <f t="array" ref="AN315">LEFT(D315,3)</f>
      </c>
      <c r="AO315" t="str" s="74" cm="1">
        <f t="array" ref="AO315">LEFT(E315,3)</f>
      </c>
    </row>
    <row r="316" s="8" customFormat="1" ht="12" customHeight="1">
      <c r="AN316" t="str" s="74" cm="1">
        <f t="array" ref="AN316">LEFT(D316,3)</f>
      </c>
      <c r="AO316" t="str" s="74" cm="1">
        <f t="array" ref="AO316">LEFT(E316,3)</f>
      </c>
    </row>
    <row r="317" s="8" customFormat="1" ht="12" customHeight="1">
      <c r="AN317" t="str" s="74" cm="1">
        <f t="array" ref="AN317">LEFT(D317,3)</f>
      </c>
      <c r="AO317" t="str" s="74" cm="1">
        <f t="array" ref="AO317">LEFT(E317,3)</f>
      </c>
    </row>
    <row r="318" s="8" customFormat="1" ht="12" customHeight="1">
      <c r="AN318" t="str" s="74" cm="1">
        <f t="array" ref="AN318">LEFT(D318,3)</f>
      </c>
      <c r="AO318" t="str" s="74" cm="1">
        <f t="array" ref="AO318">LEFT(E318,3)</f>
      </c>
    </row>
    <row r="319" s="8" customFormat="1" ht="12" customHeight="1">
      <c r="AN319" t="str" s="74" cm="1">
        <f t="array" ref="AN319">LEFT(D319,3)</f>
      </c>
      <c r="AO319" t="str" s="74" cm="1">
        <f t="array" ref="AO319">LEFT(E319,3)</f>
      </c>
    </row>
    <row r="320" s="8" customFormat="1" ht="12" customHeight="1">
      <c r="AN320" t="str" s="74" cm="1">
        <f t="array" ref="AN320">LEFT(D320,3)</f>
      </c>
      <c r="AO320" t="str" s="74" cm="1">
        <f t="array" ref="AO320">LEFT(E320,3)</f>
      </c>
    </row>
    <row r="321" s="8" customFormat="1" ht="12" customHeight="1">
      <c r="AN321" t="str" s="74" cm="1">
        <f t="array" ref="AN321">LEFT(D321,3)</f>
      </c>
      <c r="AO321" t="str" s="74" cm="1">
        <f t="array" ref="AO321">LEFT(E321,3)</f>
      </c>
    </row>
    <row r="322" s="8" customFormat="1" ht="12" customHeight="1">
      <c r="AN322" t="str" s="74" cm="1">
        <f t="array" ref="AN322">LEFT(D322,3)</f>
      </c>
      <c r="AO322" t="str" s="74" cm="1">
        <f t="array" ref="AO322">LEFT(E322,3)</f>
      </c>
    </row>
    <row r="323" s="8" customFormat="1" ht="12" customHeight="1">
      <c r="AN323" t="str" s="74" cm="1">
        <f t="array" ref="AN323">LEFT(D323,3)</f>
      </c>
      <c r="AO323" t="str" s="74" cm="1">
        <f t="array" ref="AO323">LEFT(E323,3)</f>
      </c>
    </row>
    <row r="324" s="8" customFormat="1" ht="12" customHeight="1">
      <c r="AN324" t="str" s="74" cm="1">
        <f t="array" ref="AN324">LEFT(D324,3)</f>
      </c>
      <c r="AO324" t="str" s="74" cm="1">
        <f t="array" ref="AO324">LEFT(E324,3)</f>
      </c>
    </row>
    <row r="325" s="8" customFormat="1" ht="12" customHeight="1">
      <c r="AN325" t="str" s="74" cm="1">
        <f t="array" ref="AN325">LEFT(D325,3)</f>
      </c>
      <c r="AO325" t="str" s="74" cm="1">
        <f t="array" ref="AO325">LEFT(E325,3)</f>
      </c>
    </row>
    <row r="326" s="8" customFormat="1" ht="12" customHeight="1">
      <c r="AN326" t="str" s="74" cm="1">
        <f t="array" ref="AN326">LEFT(D326,3)</f>
      </c>
      <c r="AO326" t="str" s="74" cm="1">
        <f t="array" ref="AO326">LEFT(E326,3)</f>
      </c>
    </row>
    <row r="327" s="8" customFormat="1" ht="12" customHeight="1">
      <c r="AN327" t="str" s="74" cm="1">
        <f t="array" ref="AN327">LEFT(D327,3)</f>
      </c>
      <c r="AO327" t="str" s="74" cm="1">
        <f t="array" ref="AO327">LEFT(E327,3)</f>
      </c>
    </row>
    <row r="328" s="8" customFormat="1" ht="12" customHeight="1">
      <c r="AN328" t="str" s="74" cm="1">
        <f t="array" ref="AN328">LEFT(D328,3)</f>
      </c>
      <c r="AO328" t="str" s="74" cm="1">
        <f t="array" ref="AO328">LEFT(E328,3)</f>
      </c>
    </row>
    <row r="329" s="8" customFormat="1" ht="12" customHeight="1">
      <c r="AN329" t="str" s="74" cm="1">
        <f t="array" ref="AN329">LEFT(D329,3)</f>
      </c>
      <c r="AO329" t="str" s="74" cm="1">
        <f t="array" ref="AO329">LEFT(E329,3)</f>
      </c>
    </row>
    <row r="330" s="8" customFormat="1" ht="12" customHeight="1">
      <c r="AN330" t="str" s="74" cm="1">
        <f t="array" ref="AN330">LEFT(D330,3)</f>
      </c>
      <c r="AO330" t="str" s="74" cm="1">
        <f t="array" ref="AO330">LEFT(E330,3)</f>
      </c>
    </row>
    <row r="331" s="8" customFormat="1" ht="12" customHeight="1">
      <c r="AN331" t="str" s="74" cm="1">
        <f t="array" ref="AN331">LEFT(D331,3)</f>
      </c>
      <c r="AO331" t="str" s="74" cm="1">
        <f t="array" ref="AO331">LEFT(E331,3)</f>
      </c>
    </row>
    <row r="332" s="8" customFormat="1" ht="12" customHeight="1">
      <c r="AN332" t="str" s="74" cm="1">
        <f t="array" ref="AN332">LEFT(D332,3)</f>
      </c>
      <c r="AO332" t="str" s="74" cm="1">
        <f t="array" ref="AO332">LEFT(E332,3)</f>
      </c>
    </row>
    <row r="333" s="8" customFormat="1" ht="12" customHeight="1">
      <c r="AN333" t="str" s="74" cm="1">
        <f t="array" ref="AN333">LEFT(D333,3)</f>
      </c>
      <c r="AO333" t="str" s="74" cm="1">
        <f t="array" ref="AO333">LEFT(E333,3)</f>
      </c>
    </row>
    <row r="334" s="8" customFormat="1" ht="12" customHeight="1">
      <c r="AN334" t="str" s="74" cm="1">
        <f t="array" ref="AN334">LEFT(D334,3)</f>
      </c>
      <c r="AO334" t="str" s="74" cm="1">
        <f t="array" ref="AO334">LEFT(E334,3)</f>
      </c>
    </row>
    <row r="335" s="8" customFormat="1" ht="12" customHeight="1">
      <c r="AN335" t="str" s="74" cm="1">
        <f t="array" ref="AN335">LEFT(D335,3)</f>
      </c>
      <c r="AO335" t="str" s="74" cm="1">
        <f t="array" ref="AO335">LEFT(E335,3)</f>
      </c>
    </row>
    <row r="336" s="8" customFormat="1" ht="12" customHeight="1">
      <c r="AN336" t="str" s="74" cm="1">
        <f t="array" ref="AN336">LEFT(D336,3)</f>
      </c>
      <c r="AO336" t="str" s="74" cm="1">
        <f t="array" ref="AO336">LEFT(E336,3)</f>
      </c>
    </row>
    <row r="337" s="8" customFormat="1" ht="12" customHeight="1">
      <c r="AN337" t="str" s="74" cm="1">
        <f t="array" ref="AN337">LEFT(D337,3)</f>
      </c>
      <c r="AO337" t="str" s="74" cm="1">
        <f t="array" ref="AO337">LEFT(E337,3)</f>
      </c>
    </row>
    <row r="338" s="8" customFormat="1" ht="12" customHeight="1">
      <c r="AN338" t="str" s="74" cm="1">
        <f t="array" ref="AN338">LEFT(D338,3)</f>
      </c>
      <c r="AO338" t="str" s="74" cm="1">
        <f t="array" ref="AO338">LEFT(E338,3)</f>
      </c>
    </row>
    <row r="339" s="8" customFormat="1" ht="12" customHeight="1">
      <c r="AN339" t="str" s="74" cm="1">
        <f t="array" ref="AN339">LEFT(D339,3)</f>
      </c>
      <c r="AO339" t="str" s="74" cm="1">
        <f t="array" ref="AO339">LEFT(E339,3)</f>
      </c>
    </row>
    <row r="340" s="8" customFormat="1" ht="12" customHeight="1">
      <c r="AN340" t="str" s="74" cm="1">
        <f t="array" ref="AN340">LEFT(D340,3)</f>
      </c>
      <c r="AO340" t="str" s="74" cm="1">
        <f t="array" ref="AO340">LEFT(E340,3)</f>
      </c>
    </row>
    <row r="341" s="8" customFormat="1" ht="12" customHeight="1">
      <c r="AN341" t="str" s="74" cm="1">
        <f t="array" ref="AN341">LEFT(D341,3)</f>
      </c>
      <c r="AO341" t="str" s="74" cm="1">
        <f t="array" ref="AO341">LEFT(E341,3)</f>
      </c>
    </row>
    <row r="342" s="8" customFormat="1" ht="12" customHeight="1">
      <c r="AN342" t="str" s="74" cm="1">
        <f t="array" ref="AN342">LEFT(D342,3)</f>
      </c>
      <c r="AO342" t="str" s="74" cm="1">
        <f t="array" ref="AO342">LEFT(E342,3)</f>
      </c>
    </row>
    <row r="343" s="8" customFormat="1" ht="12" customHeight="1">
      <c r="AN343" t="str" s="74" cm="1">
        <f t="array" ref="AN343">LEFT(D343,3)</f>
      </c>
      <c r="AO343" t="str" s="74" cm="1">
        <f t="array" ref="AO343">LEFT(E343,3)</f>
      </c>
    </row>
    <row r="344" s="8" customFormat="1" ht="12" customHeight="1">
      <c r="AN344" t="str" s="74" cm="1">
        <f t="array" ref="AN344">LEFT(D344,3)</f>
      </c>
      <c r="AO344" t="str" s="74" cm="1">
        <f t="array" ref="AO344">LEFT(E344,3)</f>
      </c>
    </row>
    <row r="345" s="8" customFormat="1" ht="12" customHeight="1">
      <c r="AN345" t="str" s="74" cm="1">
        <f t="array" ref="AN345">LEFT(D345,3)</f>
      </c>
      <c r="AO345" t="str" s="74" cm="1">
        <f t="array" ref="AO345">LEFT(E345,3)</f>
      </c>
    </row>
    <row r="346" s="8" customFormat="1" ht="12" customHeight="1">
      <c r="AN346" t="str" s="74" cm="1">
        <f t="array" ref="AN346">LEFT(D346,3)</f>
      </c>
      <c r="AO346" t="str" s="74" cm="1">
        <f t="array" ref="AO346">LEFT(E346,3)</f>
      </c>
    </row>
    <row r="347" s="8" customFormat="1" ht="12" customHeight="1">
      <c r="AN347" t="str" s="74" cm="1">
        <f t="array" ref="AN347">LEFT(D347,3)</f>
      </c>
      <c r="AO347" t="str" s="74" cm="1">
        <f t="array" ref="AO347">LEFT(E347,3)</f>
      </c>
    </row>
    <row r="348" s="8" customFormat="1" ht="12" customHeight="1">
      <c r="AN348" t="str" s="74" cm="1">
        <f t="array" ref="AN348">LEFT(D348,3)</f>
      </c>
      <c r="AO348" t="str" s="74" cm="1">
        <f t="array" ref="AO348">LEFT(E348,3)</f>
      </c>
    </row>
    <row r="349" s="8" customFormat="1" ht="12" customHeight="1">
      <c r="AN349" t="str" s="74" cm="1">
        <f t="array" ref="AN349">LEFT(D349,3)</f>
      </c>
      <c r="AO349" t="str" s="74" cm="1">
        <f t="array" ref="AO349">LEFT(E349,3)</f>
      </c>
    </row>
    <row r="350" s="8" customFormat="1" ht="12" customHeight="1">
      <c r="AN350" t="str" s="74" cm="1">
        <f t="array" ref="AN350">LEFT(D350,3)</f>
      </c>
      <c r="AO350" t="str" s="74" cm="1">
        <f t="array" ref="AO350">LEFT(E350,3)</f>
      </c>
    </row>
    <row r="351" s="8" customFormat="1" ht="12" customHeight="1">
      <c r="AN351" t="str" s="74" cm="1">
        <f t="array" ref="AN351">LEFT(D351,3)</f>
      </c>
      <c r="AO351" t="str" s="74" cm="1">
        <f t="array" ref="AO351">LEFT(E351,3)</f>
      </c>
    </row>
    <row r="352" s="8" customFormat="1" ht="12" customHeight="1">
      <c r="AN352" t="str" s="74" cm="1">
        <f t="array" ref="AN352">LEFT(D352,3)</f>
      </c>
      <c r="AO352" t="str" s="74" cm="1">
        <f t="array" ref="AO352">LEFT(E352,3)</f>
      </c>
    </row>
    <row r="353" s="8" customFormat="1" ht="12" customHeight="1">
      <c r="AN353" t="str" s="74" cm="1">
        <f t="array" ref="AN353">LEFT(D353,3)</f>
      </c>
      <c r="AO353" t="str" s="74" cm="1">
        <f t="array" ref="AO353">LEFT(E353,3)</f>
      </c>
    </row>
    <row r="354" s="8" customFormat="1" ht="12" customHeight="1">
      <c r="AN354" t="str" s="74" cm="1">
        <f t="array" ref="AN354">LEFT(D354,3)</f>
      </c>
      <c r="AO354" t="str" s="74" cm="1">
        <f t="array" ref="AO354">LEFT(E354,3)</f>
      </c>
    </row>
    <row r="355" s="8" customFormat="1" ht="12" customHeight="1">
      <c r="AN355" t="str" s="74" cm="1">
        <f t="array" ref="AN355">LEFT(D355,3)</f>
      </c>
      <c r="AO355" t="str" s="74" cm="1">
        <f t="array" ref="AO355">LEFT(E355,3)</f>
      </c>
    </row>
    <row r="356" s="8" customFormat="1" ht="12" customHeight="1">
      <c r="AN356" t="str" s="74" cm="1">
        <f t="array" ref="AN356">LEFT(D356,3)</f>
      </c>
      <c r="AO356" t="str" s="74" cm="1">
        <f t="array" ref="AO356">LEFT(E356,3)</f>
      </c>
    </row>
    <row r="357" s="8" customFormat="1" ht="12" customHeight="1">
      <c r="AN357" t="str" s="74" cm="1">
        <f t="array" ref="AN357">LEFT(D357,3)</f>
      </c>
      <c r="AO357" t="str" s="74" cm="1">
        <f t="array" ref="AO357">LEFT(E357,3)</f>
      </c>
    </row>
    <row r="358" s="8" customFormat="1" ht="12" customHeight="1">
      <c r="AN358" t="str" s="74" cm="1">
        <f t="array" ref="AN358">LEFT(D358,3)</f>
      </c>
      <c r="AO358" t="str" s="74" cm="1">
        <f t="array" ref="AO358">LEFT(E358,3)</f>
      </c>
    </row>
    <row r="359" s="8" customFormat="1" ht="12" customHeight="1">
      <c r="AN359" t="str" s="74" cm="1">
        <f t="array" ref="AN359">LEFT(D359,3)</f>
      </c>
      <c r="AO359" t="str" s="74" cm="1">
        <f t="array" ref="AO359">LEFT(E359,3)</f>
      </c>
    </row>
    <row r="360" s="8" customFormat="1" ht="12" customHeight="1">
      <c r="AN360" t="str" s="74" cm="1">
        <f t="array" ref="AN360">LEFT(D360,3)</f>
      </c>
      <c r="AO360" t="str" s="74" cm="1">
        <f t="array" ref="AO360">LEFT(E360,3)</f>
      </c>
    </row>
    <row r="361" s="8" customFormat="1" ht="12" customHeight="1">
      <c r="AN361" t="str" s="74" cm="1">
        <f t="array" ref="AN361">LEFT(D361,3)</f>
      </c>
      <c r="AO361" t="str" s="74" cm="1">
        <f t="array" ref="AO361">LEFT(E361,3)</f>
      </c>
    </row>
    <row r="362" s="8" customFormat="1" ht="12" customHeight="1">
      <c r="AN362" t="str" s="74" cm="1">
        <f t="array" ref="AN362">LEFT(D362,3)</f>
      </c>
      <c r="AO362" t="str" s="74" cm="1">
        <f t="array" ref="AO362">LEFT(E362,3)</f>
      </c>
    </row>
    <row r="363" s="8" customFormat="1" ht="12" customHeight="1">
      <c r="AN363" t="str" s="74" cm="1">
        <f t="array" ref="AN363">LEFT(D363,3)</f>
      </c>
      <c r="AO363" t="str" s="74" cm="1">
        <f t="array" ref="AO363">LEFT(E363,3)</f>
      </c>
    </row>
    <row r="364" s="8" customFormat="1" ht="12" customHeight="1">
      <c r="AN364" t="str" s="74" cm="1">
        <f t="array" ref="AN364">LEFT(D364,3)</f>
      </c>
      <c r="AO364" t="str" s="74" cm="1">
        <f t="array" ref="AO364">LEFT(E364,3)</f>
      </c>
    </row>
    <row r="365" s="8" customFormat="1" ht="12" customHeight="1">
      <c r="AN365" t="str" s="74" cm="1">
        <f t="array" ref="AN365">LEFT(D365,3)</f>
      </c>
      <c r="AO365" t="str" s="74" cm="1">
        <f t="array" ref="AO365">LEFT(E365,3)</f>
      </c>
    </row>
    <row r="366" s="8" customFormat="1" ht="12" customHeight="1">
      <c r="AN366" t="str" s="74" cm="1">
        <f t="array" ref="AN366">LEFT(D366,3)</f>
      </c>
      <c r="AO366" t="str" s="74" cm="1">
        <f t="array" ref="AO366">LEFT(E366,3)</f>
      </c>
    </row>
    <row r="367" s="8" customFormat="1" ht="12" customHeight="1">
      <c r="AN367" t="str" s="74" cm="1">
        <f t="array" ref="AN367">LEFT(D367,3)</f>
      </c>
      <c r="AO367" t="str" s="74" cm="1">
        <f t="array" ref="AO367">LEFT(E367,3)</f>
      </c>
    </row>
    <row r="368" s="8" customFormat="1" ht="12" customHeight="1">
      <c r="AN368" t="str" s="74" cm="1">
        <f t="array" ref="AN368">LEFT(D368,3)</f>
      </c>
      <c r="AO368" t="str" s="74" cm="1">
        <f t="array" ref="AO368">LEFT(E368,3)</f>
      </c>
    </row>
    <row r="369" s="8" customFormat="1" ht="12" customHeight="1">
      <c r="AN369" t="str" s="74" cm="1">
        <f t="array" ref="AN369">LEFT(D369,3)</f>
      </c>
      <c r="AO369" t="str" s="74" cm="1">
        <f t="array" ref="AO369">LEFT(E369,3)</f>
      </c>
    </row>
    <row r="370" s="8" customFormat="1" ht="12" customHeight="1">
      <c r="AN370" t="str" s="74" cm="1">
        <f t="array" ref="AN370">LEFT(D370,3)</f>
      </c>
      <c r="AO370" t="str" s="74" cm="1">
        <f t="array" ref="AO370">LEFT(E370,3)</f>
      </c>
    </row>
    <row r="371" s="8" customFormat="1" ht="12" customHeight="1">
      <c r="AN371" t="str" s="74" cm="1">
        <f t="array" ref="AN371">LEFT(D371,3)</f>
      </c>
      <c r="AO371" t="str" s="74" cm="1">
        <f t="array" ref="AO371">LEFT(E371,3)</f>
      </c>
    </row>
    <row r="372" s="8" customFormat="1" ht="12" customHeight="1">
      <c r="AN372" t="str" s="74" cm="1">
        <f t="array" ref="AN372">LEFT(D372,3)</f>
      </c>
      <c r="AO372" t="str" s="74" cm="1">
        <f t="array" ref="AO372">LEFT(E372,3)</f>
      </c>
    </row>
    <row r="373" s="8" customFormat="1" ht="12" customHeight="1">
      <c r="AN373" t="str" s="74" cm="1">
        <f t="array" ref="AN373">LEFT(D373,3)</f>
      </c>
      <c r="AO373" t="str" s="74" cm="1">
        <f t="array" ref="AO373">LEFT(E373,3)</f>
      </c>
    </row>
    <row r="374" s="8" customFormat="1" ht="12" customHeight="1">
      <c r="AN374" t="str" s="74" cm="1">
        <f t="array" ref="AN374">LEFT(D374,3)</f>
      </c>
      <c r="AO374" t="str" s="74" cm="1">
        <f t="array" ref="AO374">LEFT(E374,3)</f>
      </c>
    </row>
    <row r="375" s="8" customFormat="1" ht="12" customHeight="1">
      <c r="AN375" t="str" s="74" cm="1">
        <f t="array" ref="AN375">LEFT(D375,3)</f>
      </c>
      <c r="AO375" t="str" s="74" cm="1">
        <f t="array" ref="AO375">LEFT(E375,3)</f>
      </c>
    </row>
    <row r="376" s="8" customFormat="1" ht="12" customHeight="1">
      <c r="AN376" t="str" s="74" cm="1">
        <f t="array" ref="AN376">LEFT(D376,3)</f>
      </c>
      <c r="AO376" t="str" s="74" cm="1">
        <f t="array" ref="AO376">LEFT(E376,3)</f>
      </c>
    </row>
    <row r="377" s="8" customFormat="1" ht="12" customHeight="1">
      <c r="AN377" t="str" s="74" cm="1">
        <f t="array" ref="AN377">LEFT(D377,3)</f>
      </c>
      <c r="AO377" t="str" s="74" cm="1">
        <f t="array" ref="AO377">LEFT(E377,3)</f>
      </c>
    </row>
    <row r="378" s="8" customFormat="1" ht="12" customHeight="1">
      <c r="AN378" t="str" s="74" cm="1">
        <f t="array" ref="AN378">LEFT(D378,3)</f>
      </c>
      <c r="AO378" t="str" s="74" cm="1">
        <f t="array" ref="AO378">LEFT(E378,3)</f>
      </c>
    </row>
    <row r="379" s="8" customFormat="1" ht="12" customHeight="1">
      <c r="AN379" t="str" s="74" cm="1">
        <f t="array" ref="AN379">LEFT(D379,3)</f>
      </c>
      <c r="AO379" t="str" s="74" cm="1">
        <f t="array" ref="AO379">LEFT(E379,3)</f>
      </c>
    </row>
    <row r="380" s="8" customFormat="1" ht="12" customHeight="1">
      <c r="AN380" t="str" s="74" cm="1">
        <f t="array" ref="AN380">LEFT(D380,3)</f>
      </c>
      <c r="AO380" t="str" s="74" cm="1">
        <f t="array" ref="AO380">LEFT(E380,3)</f>
      </c>
    </row>
    <row r="381" s="8" customFormat="1" ht="12" customHeight="1">
      <c r="AN381" t="str" s="74" cm="1">
        <f t="array" ref="AN381">LEFT(D381,3)</f>
      </c>
      <c r="AO381" t="str" s="74" cm="1">
        <f t="array" ref="AO381">LEFT(E381,3)</f>
      </c>
    </row>
    <row r="382" s="8" customFormat="1" ht="12" customHeight="1">
      <c r="AN382" t="str" s="74" cm="1">
        <f t="array" ref="AN382">LEFT(D382,3)</f>
      </c>
      <c r="AO382" t="str" s="74" cm="1">
        <f t="array" ref="AO382">LEFT(E382,3)</f>
      </c>
    </row>
    <row r="383" s="8" customFormat="1" ht="12" customHeight="1">
      <c r="AN383" t="str" s="74" cm="1">
        <f t="array" ref="AN383">LEFT(D383,3)</f>
      </c>
      <c r="AO383" t="str" s="74" cm="1">
        <f t="array" ref="AO383">LEFT(E383,3)</f>
      </c>
    </row>
    <row r="384" s="8" customFormat="1" ht="12" customHeight="1">
      <c r="AN384" t="str" s="74" cm="1">
        <f t="array" ref="AN384">LEFT(D384,3)</f>
      </c>
      <c r="AO384" t="str" s="74" cm="1">
        <f t="array" ref="AO384">LEFT(E384,3)</f>
      </c>
    </row>
    <row r="385" s="8" customFormat="1" ht="12" customHeight="1">
      <c r="AN385" t="str" s="74" cm="1">
        <f t="array" ref="AN385">LEFT(D385,3)</f>
      </c>
      <c r="AO385" t="str" s="74" cm="1">
        <f t="array" ref="AO385">LEFT(E385,3)</f>
      </c>
    </row>
    <row r="386" s="8" customFormat="1" ht="12" customHeight="1">
      <c r="AN386" t="str" s="74" cm="1">
        <f t="array" ref="AN386">LEFT(D386,3)</f>
      </c>
      <c r="AO386" t="str" s="74" cm="1">
        <f t="array" ref="AO386">LEFT(E386,3)</f>
      </c>
    </row>
    <row r="387" s="8" customFormat="1" ht="12" customHeight="1">
      <c r="AN387" t="str" s="74" cm="1">
        <f t="array" ref="AN387">LEFT(D387,3)</f>
      </c>
      <c r="AO387" t="str" s="74" cm="1">
        <f t="array" ref="AO387">LEFT(E387,3)</f>
      </c>
    </row>
    <row r="388" s="8" customFormat="1" ht="12" customHeight="1">
      <c r="AN388" t="str" s="74" cm="1">
        <f t="array" ref="AN388">LEFT(D388,3)</f>
      </c>
      <c r="AO388" t="str" s="74" cm="1">
        <f t="array" ref="AO388">LEFT(E388,3)</f>
      </c>
    </row>
    <row r="389" s="8" customFormat="1" ht="12" customHeight="1">
      <c r="AN389" t="str" s="74" cm="1">
        <f t="array" ref="AN389">LEFT(D389,3)</f>
      </c>
      <c r="AO389" t="str" s="74" cm="1">
        <f t="array" ref="AO389">LEFT(E389,3)</f>
      </c>
    </row>
    <row r="390" s="8" customFormat="1" ht="12" customHeight="1">
      <c r="AN390" t="str" s="74" cm="1">
        <f t="array" ref="AN390">LEFT(D390,3)</f>
      </c>
      <c r="AO390" t="str" s="74" cm="1">
        <f t="array" ref="AO390">LEFT(E390,3)</f>
      </c>
    </row>
    <row r="391" s="8" customFormat="1" ht="12" customHeight="1">
      <c r="AN391" t="str" s="74" cm="1">
        <f t="array" ref="AN391">LEFT(D391,3)</f>
      </c>
      <c r="AO391" t="str" s="74" cm="1">
        <f t="array" ref="AO391">LEFT(E391,3)</f>
      </c>
    </row>
    <row r="392" s="8" customFormat="1" ht="12" customHeight="1">
      <c r="AN392" t="str" s="74" cm="1">
        <f t="array" ref="AN392">LEFT(D392,3)</f>
      </c>
      <c r="AO392" t="str" s="74" cm="1">
        <f t="array" ref="AO392">LEFT(E392,3)</f>
      </c>
    </row>
    <row r="393" s="8" customFormat="1" ht="12" customHeight="1">
      <c r="AN393" t="str" s="74" cm="1">
        <f t="array" ref="AN393">LEFT(D393,3)</f>
      </c>
      <c r="AO393" t="str" s="74" cm="1">
        <f t="array" ref="AO393">LEFT(E393,3)</f>
      </c>
    </row>
    <row r="394" s="8" customFormat="1" ht="12" customHeight="1">
      <c r="AN394" t="str" s="74" cm="1">
        <f t="array" ref="AN394">LEFT(D394,3)</f>
      </c>
      <c r="AO394" t="str" s="74" cm="1">
        <f t="array" ref="AO394">LEFT(E394,3)</f>
      </c>
    </row>
    <row r="395" s="8" customFormat="1" ht="12" customHeight="1">
      <c r="AN395" t="str" s="74" cm="1">
        <f t="array" ref="AN395">LEFT(D395,3)</f>
      </c>
      <c r="AO395" t="str" s="74" cm="1">
        <f t="array" ref="AO395">LEFT(E395,3)</f>
      </c>
    </row>
    <row r="396" s="8" customFormat="1" ht="12" customHeight="1">
      <c r="AN396" t="str" s="74" cm="1">
        <f t="array" ref="AN396">LEFT(D396,3)</f>
      </c>
      <c r="AO396" t="str" s="74" cm="1">
        <f t="array" ref="AO396">LEFT(E396,3)</f>
      </c>
    </row>
    <row r="397" s="8" customFormat="1" ht="12" customHeight="1">
      <c r="AN397" t="str" s="74" cm="1">
        <f t="array" ref="AN397">LEFT(D397,3)</f>
      </c>
      <c r="AO397" t="str" s="74" cm="1">
        <f t="array" ref="AO397">LEFT(E397,3)</f>
      </c>
    </row>
    <row r="398" s="8" customFormat="1" ht="12" customHeight="1">
      <c r="AN398" t="str" s="74" cm="1">
        <f t="array" ref="AN398">LEFT(D398,3)</f>
      </c>
      <c r="AO398" t="str" s="74" cm="1">
        <f t="array" ref="AO398">LEFT(E398,3)</f>
      </c>
    </row>
    <row r="399" s="8" customFormat="1" ht="12" customHeight="1">
      <c r="AN399" t="str" s="74" cm="1">
        <f t="array" ref="AN399">LEFT(D399,3)</f>
      </c>
      <c r="AO399" t="str" s="74" cm="1">
        <f t="array" ref="AO399">LEFT(E399,3)</f>
      </c>
    </row>
    <row r="400" s="8" customFormat="1" ht="12" customHeight="1">
      <c r="AN400" t="str" s="74" cm="1">
        <f t="array" ref="AN400">LEFT(D400,3)</f>
      </c>
      <c r="AO400" t="str" s="74" cm="1">
        <f t="array" ref="AO400">LEFT(E400,3)</f>
      </c>
    </row>
    <row r="401" s="8" customFormat="1" ht="12" customHeight="1">
      <c r="AN401" t="str" s="74" cm="1">
        <f t="array" ref="AN401">LEFT(D401,3)</f>
      </c>
      <c r="AO401" t="str" s="74" cm="1">
        <f t="array" ref="AO401">LEFT(E401,3)</f>
      </c>
    </row>
    <row r="402" s="8" customFormat="1" ht="12" customHeight="1">
      <c r="AN402" t="str" s="74" cm="1">
        <f t="array" ref="AN402">LEFT(D402,3)</f>
      </c>
      <c r="AO402" t="str" s="74" cm="1">
        <f t="array" ref="AO402">LEFT(E402,3)</f>
      </c>
    </row>
    <row r="403" s="8" customFormat="1" ht="12" customHeight="1">
      <c r="AN403" t="str" s="74" cm="1">
        <f t="array" ref="AN403">LEFT(D403,3)</f>
      </c>
      <c r="AO403" t="str" s="74" cm="1">
        <f t="array" ref="AO403">LEFT(E403,3)</f>
      </c>
    </row>
    <row r="404" s="8" customFormat="1" ht="12" customHeight="1">
      <c r="AN404" t="str" s="74" cm="1">
        <f t="array" ref="AN404">LEFT(D404,3)</f>
      </c>
      <c r="AO404" t="str" s="74" cm="1">
        <f t="array" ref="AO404">LEFT(E404,3)</f>
      </c>
    </row>
    <row r="405" s="8" customFormat="1" ht="12" customHeight="1">
      <c r="AN405" t="str" s="74" cm="1">
        <f t="array" ref="AN405">LEFT(D405,3)</f>
      </c>
      <c r="AO405" t="str" s="74" cm="1">
        <f t="array" ref="AO405">LEFT(E405,3)</f>
      </c>
    </row>
    <row r="406" s="8" customFormat="1" ht="12" customHeight="1">
      <c r="AN406" t="str" s="74" cm="1">
        <f t="array" ref="AN406">LEFT(D406,3)</f>
      </c>
      <c r="AO406" t="str" s="74" cm="1">
        <f t="array" ref="AO406">LEFT(E406,3)</f>
      </c>
    </row>
    <row r="407" s="8" customFormat="1" ht="12" customHeight="1">
      <c r="AN407" t="str" s="74" cm="1">
        <f t="array" ref="AN407">LEFT(D407,3)</f>
      </c>
      <c r="AO407" t="str" s="74" cm="1">
        <f t="array" ref="AO407">LEFT(E407,3)</f>
      </c>
    </row>
    <row r="408" s="8" customFormat="1" ht="12" customHeight="1">
      <c r="AN408" t="str" s="74" cm="1">
        <f t="array" ref="AN408">LEFT(D408,3)</f>
      </c>
      <c r="AO408" t="str" s="74" cm="1">
        <f t="array" ref="AO408">LEFT(E408,3)</f>
      </c>
    </row>
    <row r="409" s="8" customFormat="1" ht="12" customHeight="1">
      <c r="AN409" t="str" s="74" cm="1">
        <f t="array" ref="AN409">LEFT(D409,3)</f>
      </c>
      <c r="AO409" t="str" s="74" cm="1">
        <f t="array" ref="AO409">LEFT(E409,3)</f>
      </c>
    </row>
    <row r="410" s="8" customFormat="1" ht="12" customHeight="1">
      <c r="AN410" t="str" s="74" cm="1">
        <f t="array" ref="AN410">LEFT(D410,3)</f>
      </c>
      <c r="AO410" t="str" s="74" cm="1">
        <f t="array" ref="AO410">LEFT(E410,3)</f>
      </c>
    </row>
    <row r="411" s="8" customFormat="1" ht="12" customHeight="1">
      <c r="AN411" t="str" s="74" cm="1">
        <f t="array" ref="AN411">LEFT(D411,3)</f>
      </c>
      <c r="AO411" t="str" s="74" cm="1">
        <f t="array" ref="AO411">LEFT(E411,3)</f>
      </c>
    </row>
    <row r="412" s="8" customFormat="1" ht="12" customHeight="1">
      <c r="AN412" t="str" s="74" cm="1">
        <f t="array" ref="AN412">LEFT(D412,3)</f>
      </c>
      <c r="AO412" t="str" s="74" cm="1">
        <f t="array" ref="AO412">LEFT(E412,3)</f>
      </c>
    </row>
    <row r="413" s="8" customFormat="1" ht="12" customHeight="1">
      <c r="AN413" t="str" s="74" cm="1">
        <f t="array" ref="AN413">LEFT(D413,3)</f>
      </c>
      <c r="AO413" t="str" s="74" cm="1">
        <f t="array" ref="AO413">LEFT(E413,3)</f>
      </c>
    </row>
    <row r="414" s="8" customFormat="1" ht="12" customHeight="1">
      <c r="AN414" t="str" s="74" cm="1">
        <f t="array" ref="AN414">LEFT(D414,3)</f>
      </c>
      <c r="AO414" t="str" s="74" cm="1">
        <f t="array" ref="AO414">LEFT(E414,3)</f>
      </c>
    </row>
    <row r="415" s="8" customFormat="1" ht="12" customHeight="1">
      <c r="AN415" t="str" s="74" cm="1">
        <f t="array" ref="AN415">LEFT(D415,3)</f>
      </c>
      <c r="AO415" t="str" s="74" cm="1">
        <f t="array" ref="AO415">LEFT(E415,3)</f>
      </c>
    </row>
    <row r="416" s="8" customFormat="1" ht="12" customHeight="1">
      <c r="AN416" t="str" s="74" cm="1">
        <f t="array" ref="AN416">LEFT(D416,3)</f>
      </c>
      <c r="AO416" t="str" s="74" cm="1">
        <f t="array" ref="AO416">LEFT(E416,3)</f>
      </c>
    </row>
    <row r="417" s="8" customFormat="1" ht="12" customHeight="1">
      <c r="AN417" t="str" s="74" cm="1">
        <f t="array" ref="AN417">LEFT(D417,3)</f>
      </c>
      <c r="AO417" t="str" s="74" cm="1">
        <f t="array" ref="AO417">LEFT(E417,3)</f>
      </c>
    </row>
    <row r="418" s="8" customFormat="1" ht="12" customHeight="1">
      <c r="AN418" t="str" s="74" cm="1">
        <f t="array" ref="AN418">LEFT(D418,3)</f>
      </c>
      <c r="AO418" t="str" s="74" cm="1">
        <f t="array" ref="AO418">LEFT(E418,3)</f>
      </c>
    </row>
    <row r="419" s="8" customFormat="1" ht="12" customHeight="1">
      <c r="AN419" t="str" s="74" cm="1">
        <f t="array" ref="AN419">LEFT(D419,3)</f>
      </c>
      <c r="AO419" t="str" s="74" cm="1">
        <f t="array" ref="AO419">LEFT(E419,3)</f>
      </c>
    </row>
    <row r="420" s="8" customFormat="1" ht="12" customHeight="1">
      <c r="AN420" t="str" s="74" cm="1">
        <f t="array" ref="AN420">LEFT(D420,3)</f>
      </c>
      <c r="AO420" t="str" s="74" cm="1">
        <f t="array" ref="AO420">LEFT(E420,3)</f>
      </c>
    </row>
    <row r="421" s="8" customFormat="1" ht="12" customHeight="1">
      <c r="AN421" t="str" s="74" cm="1">
        <f t="array" ref="AN421">LEFT(D421,3)</f>
      </c>
      <c r="AO421" t="str" s="74" cm="1">
        <f t="array" ref="AO421">LEFT(E421,3)</f>
      </c>
    </row>
    <row r="422" s="8" customFormat="1" ht="12" customHeight="1">
      <c r="AN422" t="str" s="74" cm="1">
        <f t="array" ref="AN422">LEFT(D422,3)</f>
      </c>
      <c r="AO422" t="str" s="74" cm="1">
        <f t="array" ref="AO422">LEFT(E422,3)</f>
      </c>
    </row>
    <row r="423" s="8" customFormat="1" ht="12" customHeight="1">
      <c r="AN423" t="str" s="74" cm="1">
        <f t="array" ref="AN423">LEFT(D423,3)</f>
      </c>
      <c r="AO423" t="str" s="74" cm="1">
        <f t="array" ref="AO423">LEFT(E423,3)</f>
      </c>
    </row>
    <row r="424" s="8" customFormat="1" ht="12" customHeight="1">
      <c r="AN424" t="str" s="74" cm="1">
        <f t="array" ref="AN424">LEFT(D424,3)</f>
      </c>
      <c r="AO424" t="str" s="74" cm="1">
        <f t="array" ref="AO424">LEFT(E424,3)</f>
      </c>
    </row>
    <row r="425" s="8" customFormat="1" ht="12" customHeight="1">
      <c r="AN425" t="str" s="74" cm="1">
        <f t="array" ref="AN425">LEFT(D425,3)</f>
      </c>
      <c r="AO425" t="str" s="74" cm="1">
        <f t="array" ref="AO425">LEFT(E425,3)</f>
      </c>
    </row>
    <row r="426" s="8" customFormat="1" ht="12" customHeight="1">
      <c r="AN426" t="str" s="74" cm="1">
        <f t="array" ref="AN426">LEFT(D426,3)</f>
      </c>
      <c r="AO426" t="str" s="74" cm="1">
        <f t="array" ref="AO426">LEFT(E426,3)</f>
      </c>
    </row>
    <row r="427" s="8" customFormat="1" ht="12" customHeight="1">
      <c r="AN427" t="str" s="74" cm="1">
        <f t="array" ref="AN427">LEFT(D427,3)</f>
      </c>
      <c r="AO427" t="str" s="74" cm="1">
        <f t="array" ref="AO427">LEFT(E427,3)</f>
      </c>
    </row>
    <row r="428" s="8" customFormat="1" ht="12" customHeight="1">
      <c r="AN428" t="str" s="74" cm="1">
        <f t="array" ref="AN428">LEFT(D428,3)</f>
      </c>
      <c r="AO428" t="str" s="74" cm="1">
        <f t="array" ref="AO428">LEFT(E428,3)</f>
      </c>
    </row>
    <row r="429" s="8" customFormat="1" ht="12" customHeight="1">
      <c r="AN429" t="str" s="74" cm="1">
        <f t="array" ref="AN429">LEFT(D429,3)</f>
      </c>
      <c r="AO429" t="str" s="74" cm="1">
        <f t="array" ref="AO429">LEFT(E429,3)</f>
      </c>
    </row>
    <row r="430" s="8" customFormat="1" ht="12" customHeight="1">
      <c r="AN430" t="str" s="74" cm="1">
        <f t="array" ref="AN430">LEFT(D430,3)</f>
      </c>
      <c r="AO430" t="str" s="74" cm="1">
        <f t="array" ref="AO430">LEFT(E430,3)</f>
      </c>
    </row>
    <row r="431" s="8" customFormat="1" ht="12" customHeight="1">
      <c r="AN431" t="str" s="74" cm="1">
        <f t="array" ref="AN431">LEFT(D431,3)</f>
      </c>
      <c r="AO431" t="str" s="74" cm="1">
        <f t="array" ref="AO431">LEFT(E431,3)</f>
      </c>
    </row>
    <row r="432" s="8" customFormat="1" ht="12" customHeight="1">
      <c r="AN432" t="str" s="74" cm="1">
        <f t="array" ref="AN432">LEFT(D432,3)</f>
      </c>
      <c r="AO432" t="str" s="74" cm="1">
        <f t="array" ref="AO432">LEFT(E432,3)</f>
      </c>
    </row>
    <row r="433" s="8" customFormat="1" ht="12" customHeight="1">
      <c r="AN433" t="str" s="74" cm="1">
        <f t="array" ref="AN433">LEFT(D433,3)</f>
      </c>
      <c r="AO433" t="str" s="74" cm="1">
        <f t="array" ref="AO433">LEFT(E433,3)</f>
      </c>
    </row>
    <row r="434" s="8" customFormat="1" ht="12" customHeight="1">
      <c r="AN434" t="str" s="74" cm="1">
        <f t="array" ref="AN434">LEFT(D434,3)</f>
      </c>
      <c r="AO434" t="str" s="74" cm="1">
        <f t="array" ref="AO434">LEFT(E434,3)</f>
      </c>
    </row>
    <row r="435" s="8" customFormat="1" ht="12" customHeight="1">
      <c r="AN435" t="str" s="74" cm="1">
        <f t="array" ref="AN435">LEFT(D435,3)</f>
      </c>
      <c r="AO435" t="str" s="74" cm="1">
        <f t="array" ref="AO435">LEFT(E435,3)</f>
      </c>
    </row>
    <row r="436" s="8" customFormat="1" ht="12" customHeight="1">
      <c r="AN436" t="str" s="74" cm="1">
        <f t="array" ref="AN436">LEFT(D436,3)</f>
      </c>
      <c r="AO436" t="str" s="74" cm="1">
        <f t="array" ref="AO436">LEFT(E436,3)</f>
      </c>
    </row>
    <row r="437" s="8" customFormat="1" ht="12" customHeight="1">
      <c r="AN437" t="str" s="74" cm="1">
        <f t="array" ref="AN437">LEFT(D437,3)</f>
      </c>
      <c r="AO437" t="str" s="74" cm="1">
        <f t="array" ref="AO437">LEFT(E437,3)</f>
      </c>
    </row>
    <row r="438" s="8" customFormat="1" ht="12" customHeight="1">
      <c r="AN438" t="str" s="74" cm="1">
        <f t="array" ref="AN438">LEFT(D438,3)</f>
      </c>
      <c r="AO438" t="str" s="74" cm="1">
        <f t="array" ref="AO438">LEFT(E438,3)</f>
      </c>
    </row>
    <row r="439" s="8" customFormat="1" ht="12" customHeight="1">
      <c r="AN439" t="str" s="74" cm="1">
        <f t="array" ref="AN439">LEFT(D439,3)</f>
      </c>
      <c r="AO439" t="str" s="74" cm="1">
        <f t="array" ref="AO439">LEFT(E439,3)</f>
      </c>
    </row>
    <row r="440" s="8" customFormat="1" ht="12" customHeight="1">
      <c r="AN440" t="str" s="74" cm="1">
        <f t="array" ref="AN440">LEFT(D440,3)</f>
      </c>
      <c r="AO440" t="str" s="74" cm="1">
        <f t="array" ref="AO440">LEFT(E440,3)</f>
      </c>
    </row>
    <row r="441" s="8" customFormat="1" ht="12" customHeight="1">
      <c r="AN441" t="str" s="74" cm="1">
        <f t="array" ref="AN441">LEFT(D441,3)</f>
      </c>
      <c r="AO441" t="str" s="74" cm="1">
        <f t="array" ref="AO441">LEFT(E441,3)</f>
      </c>
    </row>
    <row r="442" s="8" customFormat="1" ht="12" customHeight="1">
      <c r="AN442" t="str" s="74" cm="1">
        <f t="array" ref="AN442">LEFT(D442,3)</f>
      </c>
      <c r="AO442" t="str" s="74" cm="1">
        <f t="array" ref="AO442">LEFT(E442,3)</f>
      </c>
    </row>
    <row r="443" s="8" customFormat="1" ht="12" customHeight="1">
      <c r="AN443" t="str" s="74" cm="1">
        <f t="array" ref="AN443">LEFT(D443,3)</f>
      </c>
      <c r="AO443" t="str" s="74" cm="1">
        <f t="array" ref="AO443">LEFT(E443,3)</f>
      </c>
    </row>
    <row r="444" s="8" customFormat="1" ht="12" customHeight="1">
      <c r="AN444" t="str" s="74" cm="1">
        <f t="array" ref="AN444">LEFT(D444,3)</f>
      </c>
      <c r="AO444" t="str" s="74" cm="1">
        <f t="array" ref="AO444">LEFT(E444,3)</f>
      </c>
    </row>
    <row r="445" s="8" customFormat="1" ht="12" customHeight="1">
      <c r="AN445" t="str" s="74" cm="1">
        <f t="array" ref="AN445">LEFT(D445,3)</f>
      </c>
      <c r="AO445" t="str" s="74" cm="1">
        <f t="array" ref="AO445">LEFT(E445,3)</f>
      </c>
    </row>
    <row r="446" s="8" customFormat="1" ht="12" customHeight="1">
      <c r="AN446" t="str" s="74" cm="1">
        <f t="array" ref="AN446">LEFT(D446,3)</f>
      </c>
      <c r="AO446" t="str" s="74" cm="1">
        <f t="array" ref="AO446">LEFT(E446,3)</f>
      </c>
    </row>
    <row r="447" s="8" customFormat="1" ht="12" customHeight="1">
      <c r="AN447" t="str" s="74" cm="1">
        <f t="array" ref="AN447">LEFT(D447,3)</f>
      </c>
      <c r="AO447" t="str" s="74" cm="1">
        <f t="array" ref="AO447">LEFT(E447,3)</f>
      </c>
    </row>
    <row r="448" s="8" customFormat="1" ht="12" customHeight="1">
      <c r="AN448" t="str" s="74" cm="1">
        <f t="array" ref="AN448">LEFT(D448,3)</f>
      </c>
      <c r="AO448" t="str" s="74" cm="1">
        <f t="array" ref="AO448">LEFT(E448,3)</f>
      </c>
    </row>
    <row r="449" s="8" customFormat="1" ht="12" customHeight="1">
      <c r="AN449" t="str" s="74" cm="1">
        <f t="array" ref="AN449">LEFT(D449,3)</f>
      </c>
      <c r="AO449" t="str" s="74" cm="1">
        <f t="array" ref="AO449">LEFT(E449,3)</f>
      </c>
    </row>
    <row r="450" s="8" customFormat="1" ht="12" customHeight="1">
      <c r="AN450" t="str" s="74" cm="1">
        <f t="array" ref="AN450">LEFT(D450,3)</f>
      </c>
      <c r="AO450" t="str" s="74" cm="1">
        <f t="array" ref="AO450">LEFT(E450,3)</f>
      </c>
    </row>
    <row r="451" s="8" customFormat="1" ht="12" customHeight="1">
      <c r="AN451" t="str" s="74" cm="1">
        <f t="array" ref="AN451">LEFT(D451,3)</f>
      </c>
      <c r="AO451" t="str" s="74" cm="1">
        <f t="array" ref="AO451">LEFT(E451,3)</f>
      </c>
    </row>
    <row r="452" s="8" customFormat="1" ht="12" customHeight="1">
      <c r="AN452" t="str" s="74" cm="1">
        <f t="array" ref="AN452">LEFT(D452,3)</f>
      </c>
      <c r="AO452" t="str" s="74" cm="1">
        <f t="array" ref="AO452">LEFT(E452,3)</f>
      </c>
    </row>
    <row r="453" s="8" customFormat="1" ht="12" customHeight="1">
      <c r="AN453" t="str" s="74" cm="1">
        <f t="array" ref="AN453">LEFT(D453,3)</f>
      </c>
      <c r="AO453" t="str" s="74" cm="1">
        <f t="array" ref="AO453">LEFT(E453,3)</f>
      </c>
    </row>
    <row r="454" s="8" customFormat="1" ht="12" customHeight="1">
      <c r="AN454" t="str" s="74" cm="1">
        <f t="array" ref="AN454">LEFT(D454,3)</f>
      </c>
      <c r="AO454" t="str" s="74" cm="1">
        <f t="array" ref="AO454">LEFT(E454,3)</f>
      </c>
    </row>
    <row r="455" s="8" customFormat="1" ht="12" customHeight="1">
      <c r="AN455" t="str" s="74" cm="1">
        <f t="array" ref="AN455">LEFT(D455,3)</f>
      </c>
      <c r="AO455" t="str" s="74" cm="1">
        <f t="array" ref="AO455">LEFT(E455,3)</f>
      </c>
    </row>
    <row r="456" s="8" customFormat="1" ht="12" customHeight="1">
      <c r="AN456" t="str" s="74" cm="1">
        <f t="array" ref="AN456">LEFT(D456,3)</f>
      </c>
      <c r="AO456" t="str" s="74" cm="1">
        <f t="array" ref="AO456">LEFT(E456,3)</f>
      </c>
    </row>
    <row r="457" s="8" customFormat="1" ht="12" customHeight="1">
      <c r="AN457" t="str" s="74" cm="1">
        <f t="array" ref="AN457">LEFT(D457,3)</f>
      </c>
      <c r="AO457" t="str" s="74" cm="1">
        <f t="array" ref="AO457">LEFT(E457,3)</f>
      </c>
    </row>
    <row r="458" s="8" customFormat="1" ht="12" customHeight="1">
      <c r="AN458" t="str" s="74" cm="1">
        <f t="array" ref="AN458">LEFT(D458,3)</f>
      </c>
      <c r="AO458" t="str" s="74" cm="1">
        <f t="array" ref="AO458">LEFT(E458,3)</f>
      </c>
    </row>
    <row r="459" s="8" customFormat="1" ht="12" customHeight="1">
      <c r="AN459" t="str" s="74" cm="1">
        <f t="array" ref="AN459">LEFT(D459,3)</f>
      </c>
      <c r="AO459" t="str" s="74" cm="1">
        <f t="array" ref="AO459">LEFT(E459,3)</f>
      </c>
    </row>
    <row r="460" s="8" customFormat="1" ht="12" customHeight="1">
      <c r="AN460" t="str" s="74" cm="1">
        <f t="array" ref="AN460">LEFT(D460,3)</f>
      </c>
      <c r="AO460" t="str" s="74" cm="1">
        <f t="array" ref="AO460">LEFT(E460,3)</f>
      </c>
    </row>
    <row r="461" s="8" customFormat="1" ht="12" customHeight="1">
      <c r="AN461" t="str" s="74" cm="1">
        <f t="array" ref="AN461">LEFT(D461,3)</f>
      </c>
      <c r="AO461" t="str" s="74" cm="1">
        <f t="array" ref="AO461">LEFT(E461,3)</f>
      </c>
    </row>
    <row r="462" s="8" customFormat="1" ht="12" customHeight="1">
      <c r="AN462" t="str" s="74" cm="1">
        <f t="array" ref="AN462">LEFT(D462,3)</f>
      </c>
      <c r="AO462" t="str" s="74" cm="1">
        <f t="array" ref="AO462">LEFT(E462,3)</f>
      </c>
    </row>
    <row r="463" s="8" customFormat="1" ht="12" customHeight="1">
      <c r="AN463" t="str" s="74" cm="1">
        <f t="array" ref="AN463">LEFT(D463,3)</f>
      </c>
      <c r="AO463" t="str" s="74" cm="1">
        <f t="array" ref="AO463">LEFT(E463,3)</f>
      </c>
    </row>
    <row r="464" s="8" customFormat="1" ht="12" customHeight="1">
      <c r="AN464" t="str" s="74" cm="1">
        <f t="array" ref="AN464">LEFT(D464,3)</f>
      </c>
      <c r="AO464" t="str" s="74" cm="1">
        <f t="array" ref="AO464">LEFT(E464,3)</f>
      </c>
    </row>
    <row r="465" s="8" customFormat="1" ht="12" customHeight="1">
      <c r="AN465" t="str" s="74" cm="1">
        <f t="array" ref="AN465">LEFT(D465,3)</f>
      </c>
      <c r="AO465" t="str" s="74" cm="1">
        <f t="array" ref="AO465">LEFT(E465,3)</f>
      </c>
    </row>
    <row r="466" s="8" customFormat="1" ht="12" customHeight="1">
      <c r="AN466" t="str" s="74" cm="1">
        <f t="array" ref="AN466">LEFT(D466,3)</f>
      </c>
      <c r="AO466" t="str" s="74" cm="1">
        <f t="array" ref="AO466">LEFT(E466,3)</f>
      </c>
    </row>
    <row r="467" s="8" customFormat="1" ht="12" customHeight="1">
      <c r="AN467" t="str" s="74" cm="1">
        <f t="array" ref="AN467">LEFT(D467,3)</f>
      </c>
      <c r="AO467" t="str" s="74" cm="1">
        <f t="array" ref="AO467">LEFT(E467,3)</f>
      </c>
    </row>
    <row r="468" s="8" customFormat="1" ht="12" customHeight="1">
      <c r="AN468" t="str" s="74" cm="1">
        <f t="array" ref="AN468">LEFT(D468,3)</f>
      </c>
      <c r="AO468" t="str" s="74" cm="1">
        <f t="array" ref="AO468">LEFT(E468,3)</f>
      </c>
    </row>
    <row r="469" s="8" customFormat="1" ht="12" customHeight="1">
      <c r="AN469" t="str" s="74" cm="1">
        <f t="array" ref="AN469">LEFT(D469,3)</f>
      </c>
      <c r="AO469" t="str" s="74" cm="1">
        <f t="array" ref="AO469">LEFT(E469,3)</f>
      </c>
    </row>
    <row r="470" s="8" customFormat="1" ht="12" customHeight="1">
      <c r="AN470" t="str" s="74" cm="1">
        <f t="array" ref="AN470">LEFT(D470,3)</f>
      </c>
      <c r="AO470" t="str" s="74" cm="1">
        <f t="array" ref="AO470">LEFT(E470,3)</f>
      </c>
    </row>
    <row r="471" s="8" customFormat="1" ht="12" customHeight="1">
      <c r="AN471" t="str" s="74" cm="1">
        <f t="array" ref="AN471">LEFT(D471,3)</f>
      </c>
      <c r="AO471" t="str" s="74" cm="1">
        <f t="array" ref="AO471">LEFT(E471,3)</f>
      </c>
    </row>
    <row r="472" s="8" customFormat="1" ht="12" customHeight="1">
      <c r="AN472" t="str" s="74" cm="1">
        <f t="array" ref="AN472">LEFT(D472,3)</f>
      </c>
      <c r="AO472" t="str" s="74" cm="1">
        <f t="array" ref="AO472">LEFT(E472,3)</f>
      </c>
    </row>
    <row r="473" s="8" customFormat="1" ht="12" customHeight="1">
      <c r="AN473" t="str" s="74" cm="1">
        <f t="array" ref="AN473">LEFT(D473,3)</f>
      </c>
      <c r="AO473" t="str" s="74" cm="1">
        <f t="array" ref="AO473">LEFT(E473,3)</f>
      </c>
    </row>
    <row r="474" s="8" customFormat="1" ht="12" customHeight="1">
      <c r="AN474" t="str" s="74" cm="1">
        <f t="array" ref="AN474">LEFT(D474,3)</f>
      </c>
      <c r="AO474" t="str" s="74" cm="1">
        <f t="array" ref="AO474">LEFT(E474,3)</f>
      </c>
    </row>
    <row r="475" s="8" customFormat="1" ht="12" customHeight="1">
      <c r="AN475" t="str" s="74" cm="1">
        <f t="array" ref="AN475">LEFT(D475,3)</f>
      </c>
      <c r="AO475" t="str" s="74" cm="1">
        <f t="array" ref="AO475">LEFT(E475,3)</f>
      </c>
    </row>
    <row r="476" s="8" customFormat="1" ht="12" customHeight="1">
      <c r="AN476" t="str" s="74" cm="1">
        <f t="array" ref="AN476">LEFT(D476,3)</f>
      </c>
      <c r="AO476" t="str" s="74" cm="1">
        <f t="array" ref="AO476">LEFT(E476,3)</f>
      </c>
    </row>
    <row r="477" s="8" customFormat="1" ht="12" customHeight="1">
      <c r="AN477" t="str" s="74" cm="1">
        <f t="array" ref="AN477">LEFT(D477,3)</f>
      </c>
      <c r="AO477" t="str" s="74" cm="1">
        <f t="array" ref="AO477">LEFT(E477,3)</f>
      </c>
    </row>
    <row r="478" s="8" customFormat="1" ht="12" customHeight="1">
      <c r="AN478" t="str" s="74" cm="1">
        <f t="array" ref="AN478">LEFT(D478,3)</f>
      </c>
      <c r="AO478" t="str" s="74" cm="1">
        <f t="array" ref="AO478">LEFT(E478,3)</f>
      </c>
    </row>
    <row r="479" s="8" customFormat="1" ht="12" customHeight="1">
      <c r="AN479" t="str" s="74" cm="1">
        <f t="array" ref="AN479">LEFT(D479,3)</f>
      </c>
      <c r="AO479" t="str" s="74" cm="1">
        <f t="array" ref="AO479">LEFT(E479,3)</f>
      </c>
    </row>
    <row r="480" s="8" customFormat="1" ht="12" customHeight="1">
      <c r="AN480" t="str" s="74" cm="1">
        <f t="array" ref="AN480">LEFT(D480,3)</f>
      </c>
      <c r="AO480" t="str" s="74" cm="1">
        <f t="array" ref="AO480">LEFT(E480,3)</f>
      </c>
    </row>
    <row r="481" s="8" customFormat="1" ht="12" customHeight="1">
      <c r="AN481" t="str" s="74" cm="1">
        <f t="array" ref="AN481">LEFT(D481,3)</f>
      </c>
      <c r="AO481" t="str" s="74" cm="1">
        <f t="array" ref="AO481">LEFT(E481,3)</f>
      </c>
    </row>
    <row r="482" s="8" customFormat="1" ht="12" customHeight="1">
      <c r="AN482" t="str" s="74" cm="1">
        <f t="array" ref="AN482">LEFT(D482,3)</f>
      </c>
      <c r="AO482" t="str" s="74" cm="1">
        <f t="array" ref="AO482">LEFT(E482,3)</f>
      </c>
    </row>
    <row r="483" s="8" customFormat="1" ht="12" customHeight="1">
      <c r="AN483" t="str" s="74" cm="1">
        <f t="array" ref="AN483">LEFT(D483,3)</f>
      </c>
      <c r="AO483" t="str" s="74" cm="1">
        <f t="array" ref="AO483">LEFT(E483,3)</f>
      </c>
    </row>
    <row r="484" s="8" customFormat="1" ht="12" customHeight="1">
      <c r="AN484" t="str" s="74" cm="1">
        <f t="array" ref="AN484">LEFT(D484,3)</f>
      </c>
      <c r="AO484" t="str" s="74" cm="1">
        <f t="array" ref="AO484">LEFT(E484,3)</f>
      </c>
    </row>
    <row r="485" s="8" customFormat="1" ht="12" customHeight="1">
      <c r="AN485" t="str" s="74" cm="1">
        <f t="array" ref="AN485">LEFT(D485,3)</f>
      </c>
      <c r="AO485" t="str" s="74" cm="1">
        <f t="array" ref="AO485">LEFT(E485,3)</f>
      </c>
    </row>
    <row r="486" s="8" customFormat="1" ht="12" customHeight="1">
      <c r="AN486" t="str" s="74" cm="1">
        <f t="array" ref="AN486">LEFT(D486,3)</f>
      </c>
      <c r="AO486" t="str" s="74" cm="1">
        <f t="array" ref="AO486">LEFT(E486,3)</f>
      </c>
    </row>
    <row r="487" s="8" customFormat="1" ht="12" customHeight="1">
      <c r="AN487" t="str" s="74" cm="1">
        <f t="array" ref="AN487">LEFT(D487,3)</f>
      </c>
      <c r="AO487" t="str" s="74" cm="1">
        <f t="array" ref="AO487">LEFT(E487,3)</f>
      </c>
    </row>
    <row r="488" s="8" customFormat="1" ht="12" customHeight="1">
      <c r="AN488" t="str" s="74" cm="1">
        <f t="array" ref="AN488">LEFT(D488,3)</f>
      </c>
      <c r="AO488" t="str" s="74" cm="1">
        <f t="array" ref="AO488">LEFT(E488,3)</f>
      </c>
    </row>
    <row r="489" s="8" customFormat="1" ht="12" customHeight="1">
      <c r="AN489" t="str" s="74" cm="1">
        <f t="array" ref="AN489">LEFT(D489,3)</f>
      </c>
      <c r="AO489" t="str" s="74" cm="1">
        <f t="array" ref="AO489">LEFT(E489,3)</f>
      </c>
    </row>
    <row r="490" s="8" customFormat="1" ht="12" customHeight="1">
      <c r="AN490" t="str" s="74" cm="1">
        <f t="array" ref="AN490">LEFT(D490,3)</f>
      </c>
      <c r="AO490" t="str" s="74" cm="1">
        <f t="array" ref="AO490">LEFT(E490,3)</f>
      </c>
    </row>
    <row r="491" s="8" customFormat="1" ht="12" customHeight="1">
      <c r="AN491" t="str" s="74" cm="1">
        <f t="array" ref="AN491">LEFT(D491,3)</f>
      </c>
      <c r="AO491" t="str" s="74" cm="1">
        <f t="array" ref="AO491">LEFT(E491,3)</f>
      </c>
    </row>
    <row r="492" s="8" customFormat="1" ht="12" customHeight="1">
      <c r="AN492" t="str" s="74" cm="1">
        <f t="array" ref="AN492">LEFT(D492,3)</f>
      </c>
      <c r="AO492" t="str" s="74" cm="1">
        <f t="array" ref="AO492">LEFT(E492,3)</f>
      </c>
    </row>
    <row r="493" s="8" customFormat="1" ht="12" customHeight="1">
      <c r="AN493" t="str" s="74" cm="1">
        <f t="array" ref="AN493">LEFT(D493,3)</f>
      </c>
      <c r="AO493" t="str" s="74" cm="1">
        <f t="array" ref="AO493">LEFT(E493,3)</f>
      </c>
    </row>
    <row r="494" s="8" customFormat="1" ht="12" customHeight="1">
      <c r="AN494" t="str" s="74" cm="1">
        <f t="array" ref="AN494">LEFT(D494,3)</f>
      </c>
      <c r="AO494" t="str" s="74" cm="1">
        <f t="array" ref="AO494">LEFT(E494,3)</f>
      </c>
    </row>
    <row r="495" s="8" customFormat="1" ht="12" customHeight="1">
      <c r="AN495" t="str" s="74" cm="1">
        <f t="array" ref="AN495">LEFT(D495,3)</f>
      </c>
      <c r="AO495" t="str" s="74" cm="1">
        <f t="array" ref="AO495">LEFT(E495,3)</f>
      </c>
    </row>
    <row r="496" s="8" customFormat="1" ht="12" customHeight="1">
      <c r="AN496" t="str" s="74" cm="1">
        <f t="array" ref="AN496">LEFT(D496,3)</f>
      </c>
      <c r="AO496" t="str" s="74" cm="1">
        <f t="array" ref="AO496">LEFT(E496,3)</f>
      </c>
    </row>
    <row r="497" s="8" customFormat="1" ht="12" customHeight="1">
      <c r="AN497" t="str" s="74" cm="1">
        <f t="array" ref="AN497">LEFT(D497,3)</f>
      </c>
      <c r="AO497" t="str" s="74" cm="1">
        <f t="array" ref="AO497">LEFT(E497,3)</f>
      </c>
    </row>
    <row r="498" s="8" customFormat="1" ht="12" customHeight="1">
      <c r="AN498" t="str" s="74" cm="1">
        <f t="array" ref="AN498">LEFT(D498,3)</f>
      </c>
      <c r="AO498" t="str" s="74" cm="1">
        <f t="array" ref="AO498">LEFT(E498,3)</f>
      </c>
    </row>
    <row r="499" s="8" customFormat="1" ht="12" customHeight="1">
      <c r="AN499" t="str" s="74" cm="1">
        <f t="array" ref="AN499">LEFT(D499,3)</f>
      </c>
      <c r="AO499" t="str" s="74" cm="1">
        <f t="array" ref="AO499">LEFT(E499,3)</f>
      </c>
    </row>
    <row r="500" s="8" customFormat="1" ht="12" customHeight="1">
      <c r="AN500" t="str" s="74" cm="1">
        <f t="array" ref="AN500">LEFT(D500,3)</f>
      </c>
      <c r="AO500" t="str" s="74" cm="1">
        <f t="array" ref="AO500">LEFT(E500,3)</f>
      </c>
    </row>
    <row r="501" s="8" customFormat="1" ht="12" customHeight="1">
      <c r="AN501" t="str" s="74" cm="1">
        <f t="array" ref="AN501">LEFT(D501,3)</f>
      </c>
      <c r="AO501" t="str" s="74" cm="1">
        <f t="array" ref="AO501">LEFT(E501,3)</f>
      </c>
    </row>
    <row r="502" s="8" customFormat="1" ht="12" customHeight="1">
      <c r="AN502" t="str" s="74" cm="1">
        <f t="array" ref="AN502">LEFT(D502,3)</f>
      </c>
      <c r="AO502" t="str" s="74" cm="1">
        <f t="array" ref="AO502">LEFT(E502,3)</f>
      </c>
    </row>
    <row r="503" s="8" customFormat="1" ht="12" customHeight="1">
      <c r="AN503" t="str" s="74" cm="1">
        <f t="array" ref="AN503">LEFT(D503,3)</f>
      </c>
      <c r="AO503" t="str" s="74" cm="1">
        <f t="array" ref="AO503">LEFT(E503,3)</f>
      </c>
    </row>
    <row r="504" s="8" customFormat="1" ht="12" customHeight="1">
      <c r="AN504" t="str" s="74" cm="1">
        <f t="array" ref="AN504">LEFT(D504,3)</f>
      </c>
      <c r="AO504" t="str" s="74" cm="1">
        <f t="array" ref="AO504">LEFT(E504,3)</f>
      </c>
    </row>
    <row r="505" s="8" customFormat="1" ht="12" customHeight="1">
      <c r="AN505" t="str" s="74" cm="1">
        <f t="array" ref="AN505">LEFT(D505,3)</f>
      </c>
      <c r="AO505" t="str" s="74" cm="1">
        <f t="array" ref="AO505">LEFT(E505,3)</f>
      </c>
    </row>
    <row r="506" s="8" customFormat="1" ht="12" customHeight="1">
      <c r="AN506" t="str" s="74" cm="1">
        <f t="array" ref="AN506">LEFT(D506,3)</f>
      </c>
      <c r="AO506" t="str" s="74" cm="1">
        <f t="array" ref="AO506">LEFT(E506,3)</f>
      </c>
    </row>
    <row r="507" s="8" customFormat="1" ht="12" customHeight="1">
      <c r="AN507" t="str" s="74" cm="1">
        <f t="array" ref="AN507">LEFT(D507,3)</f>
      </c>
      <c r="AO507" t="str" s="74" cm="1">
        <f t="array" ref="AO507">LEFT(E507,3)</f>
      </c>
    </row>
    <row r="508" s="8" customFormat="1" ht="12" customHeight="1">
      <c r="AN508" t="str" s="74" cm="1">
        <f t="array" ref="AN508">LEFT(D508,3)</f>
      </c>
      <c r="AO508" t="str" s="74" cm="1">
        <f t="array" ref="AO508">LEFT(E508,3)</f>
      </c>
    </row>
    <row r="509" s="8" customFormat="1" ht="12" customHeight="1">
      <c r="AN509" t="str" s="74" cm="1">
        <f t="array" ref="AN509">LEFT(D509,3)</f>
      </c>
      <c r="AO509" t="str" s="74" cm="1">
        <f t="array" ref="AO509">LEFT(E509,3)</f>
      </c>
    </row>
    <row r="510" s="8" customFormat="1" ht="12" customHeight="1">
      <c r="AN510" t="str" s="74" cm="1">
        <f t="array" ref="AN510">LEFT(D510,3)</f>
      </c>
      <c r="AO510" t="str" s="74" cm="1">
        <f t="array" ref="AO510">LEFT(E510,3)</f>
      </c>
    </row>
    <row r="511" s="8" customFormat="1" ht="12" customHeight="1">
      <c r="AN511" t="str" s="74" cm="1">
        <f t="array" ref="AN511">LEFT(D511,3)</f>
      </c>
      <c r="AO511" t="str" s="74" cm="1">
        <f t="array" ref="AO511">LEFT(E511,3)</f>
      </c>
    </row>
    <row r="512" s="8" customFormat="1" ht="12" customHeight="1">
      <c r="AN512" t="str" s="74" cm="1">
        <f t="array" ref="AN512">LEFT(D512,3)</f>
      </c>
      <c r="AO512" t="str" s="74" cm="1">
        <f t="array" ref="AO512">LEFT(E512,3)</f>
      </c>
    </row>
    <row r="513" s="8" customFormat="1" ht="12" customHeight="1">
      <c r="AN513" t="str" s="74" cm="1">
        <f t="array" ref="AN513">LEFT(D513,3)</f>
      </c>
      <c r="AO513" t="str" s="74" cm="1">
        <f t="array" ref="AO513">LEFT(E513,3)</f>
      </c>
    </row>
    <row r="514" s="8" customFormat="1" ht="12" customHeight="1">
      <c r="AN514" t="str" s="74" cm="1">
        <f t="array" ref="AN514">LEFT(D514,3)</f>
      </c>
      <c r="AO514" t="str" s="74" cm="1">
        <f t="array" ref="AO514">LEFT(E514,3)</f>
      </c>
    </row>
    <row r="515" s="8" customFormat="1" ht="12" customHeight="1">
      <c r="AN515" t="str" s="74" cm="1">
        <f t="array" ref="AN515">LEFT(D515,3)</f>
      </c>
      <c r="AO515" t="str" s="74" cm="1">
        <f t="array" ref="AO515">LEFT(E515,3)</f>
      </c>
    </row>
    <row r="516" s="8" customFormat="1" ht="12" customHeight="1">
      <c r="AN516" t="str" s="74" cm="1">
        <f t="array" ref="AN516">LEFT(D516,3)</f>
      </c>
      <c r="AO516" t="str" s="74" cm="1">
        <f t="array" ref="AO516">LEFT(E516,3)</f>
      </c>
    </row>
    <row r="517" s="8" customFormat="1" ht="12" customHeight="1">
      <c r="AN517" t="str" s="74" cm="1">
        <f t="array" ref="AN517">LEFT(D517,3)</f>
      </c>
      <c r="AO517" t="str" s="74" cm="1">
        <f t="array" ref="AO517">LEFT(E517,3)</f>
      </c>
    </row>
    <row r="518" s="8" customFormat="1" ht="12" customHeight="1">
      <c r="AN518" t="str" s="74" cm="1">
        <f t="array" ref="AN518">LEFT(D518,3)</f>
      </c>
      <c r="AO518" t="str" s="74" cm="1">
        <f t="array" ref="AO518">LEFT(E518,3)</f>
      </c>
    </row>
    <row r="519" s="8" customFormat="1" ht="12" customHeight="1">
      <c r="AN519" t="str" s="74" cm="1">
        <f t="array" ref="AN519">LEFT(D519,3)</f>
      </c>
      <c r="AO519" t="str" s="74" cm="1">
        <f t="array" ref="AO519">LEFT(E519,3)</f>
      </c>
    </row>
    <row r="520" s="8" customFormat="1" ht="12" customHeight="1">
      <c r="AN520" t="str" s="74" cm="1">
        <f t="array" ref="AN520">LEFT(D520,3)</f>
      </c>
      <c r="AO520" t="str" s="74" cm="1">
        <f t="array" ref="AO520">LEFT(E520,3)</f>
      </c>
    </row>
    <row r="521" s="8" customFormat="1" ht="12" customHeight="1">
      <c r="AN521" t="str" s="74" cm="1">
        <f t="array" ref="AN521">LEFT(D521,3)</f>
      </c>
      <c r="AO521" t="str" s="74" cm="1">
        <f t="array" ref="AO521">LEFT(E521,3)</f>
      </c>
    </row>
    <row r="522" s="8" customFormat="1" ht="12" customHeight="1">
      <c r="AN522" t="str" s="74" cm="1">
        <f t="array" ref="AN522">LEFT(D522,3)</f>
      </c>
      <c r="AO522" t="str" s="74" cm="1">
        <f t="array" ref="AO522">LEFT(E522,3)</f>
      </c>
    </row>
    <row r="523" s="8" customFormat="1" ht="12" customHeight="1">
      <c r="AN523" t="str" s="74" cm="1">
        <f t="array" ref="AN523">LEFT(D523,3)</f>
      </c>
      <c r="AO523" t="str" s="74" cm="1">
        <f t="array" ref="AO523">LEFT(E523,3)</f>
      </c>
    </row>
    <row r="524" s="8" customFormat="1" ht="12" customHeight="1">
      <c r="AN524" t="str" s="74" cm="1">
        <f t="array" ref="AN524">LEFT(D524,3)</f>
      </c>
      <c r="AO524" t="str" s="74" cm="1">
        <f t="array" ref="AO524">LEFT(E524,3)</f>
      </c>
    </row>
    <row r="525" s="8" customFormat="1" ht="12" customHeight="1">
      <c r="AN525" t="str" s="74" cm="1">
        <f t="array" ref="AN525">LEFT(D525,3)</f>
      </c>
      <c r="AO525" t="str" s="74" cm="1">
        <f t="array" ref="AO525">LEFT(E525,3)</f>
      </c>
    </row>
    <row r="526" s="8" customFormat="1" ht="12" customHeight="1">
      <c r="AN526" t="str" s="74" cm="1">
        <f t="array" ref="AN526">LEFT(D526,3)</f>
      </c>
      <c r="AO526" t="str" s="74" cm="1">
        <f t="array" ref="AO526">LEFT(E526,3)</f>
      </c>
    </row>
    <row r="527" s="8" customFormat="1" ht="12" customHeight="1">
      <c r="AN527" t="str" s="74" cm="1">
        <f t="array" ref="AN527">LEFT(D527,3)</f>
      </c>
      <c r="AO527" t="str" s="74" cm="1">
        <f t="array" ref="AO527">LEFT(E527,3)</f>
      </c>
    </row>
    <row r="528" s="8" customFormat="1" ht="12" customHeight="1">
      <c r="AN528" t="str" s="74" cm="1">
        <f t="array" ref="AN528">LEFT(D528,3)</f>
      </c>
      <c r="AO528" t="str" s="74" cm="1">
        <f t="array" ref="AO528">LEFT(E528,3)</f>
      </c>
    </row>
    <row r="529" s="8" customFormat="1" ht="12" customHeight="1">
      <c r="AN529" t="str" s="74" cm="1">
        <f t="array" ref="AN529">LEFT(D529,3)</f>
      </c>
      <c r="AO529" t="str" s="74" cm="1">
        <f t="array" ref="AO529">LEFT(E529,3)</f>
      </c>
    </row>
    <row r="530" s="8" customFormat="1" ht="12" customHeight="1">
      <c r="AN530" t="str" s="74" cm="1">
        <f t="array" ref="AN530">LEFT(D530,3)</f>
      </c>
      <c r="AO530" t="str" s="74" cm="1">
        <f t="array" ref="AO530">LEFT(E530,3)</f>
      </c>
    </row>
    <row r="531" s="8" customFormat="1" ht="12" customHeight="1">
      <c r="AN531" t="str" s="74" cm="1">
        <f t="array" ref="AN531">LEFT(D531,3)</f>
      </c>
      <c r="AO531" t="str" s="74" cm="1">
        <f t="array" ref="AO531">LEFT(E531,3)</f>
      </c>
    </row>
    <row r="532" s="8" customFormat="1" ht="12" customHeight="1">
      <c r="AN532" t="str" s="74" cm="1">
        <f t="array" ref="AN532">LEFT(D532,3)</f>
      </c>
      <c r="AO532" t="str" s="74" cm="1">
        <f t="array" ref="AO532">LEFT(E532,3)</f>
      </c>
    </row>
    <row r="533" s="8" customFormat="1" ht="12" customHeight="1">
      <c r="AN533" t="str" s="74" cm="1">
        <f t="array" ref="AN533">LEFT(D533,3)</f>
      </c>
      <c r="AO533" t="str" s="74" cm="1">
        <f t="array" ref="AO533">LEFT(E533,3)</f>
      </c>
    </row>
    <row r="534" s="8" customFormat="1" ht="12" customHeight="1">
      <c r="AN534" t="str" s="74" cm="1">
        <f t="array" ref="AN534">LEFT(D534,3)</f>
      </c>
      <c r="AO534" t="str" s="74" cm="1">
        <f t="array" ref="AO534">LEFT(E534,3)</f>
      </c>
    </row>
    <row r="535" s="8" customFormat="1" ht="12" customHeight="1">
      <c r="AN535" t="str" s="74" cm="1">
        <f t="array" ref="AN535">LEFT(D535,3)</f>
      </c>
      <c r="AO535" t="str" s="74" cm="1">
        <f t="array" ref="AO535">LEFT(E535,3)</f>
      </c>
    </row>
    <row r="536" s="8" customFormat="1" ht="12" customHeight="1">
      <c r="AN536" t="str" s="74" cm="1">
        <f t="array" ref="AN536">LEFT(D536,3)</f>
      </c>
      <c r="AO536" t="str" s="74" cm="1">
        <f t="array" ref="AO536">LEFT(E536,3)</f>
      </c>
    </row>
    <row r="537" s="8" customFormat="1" ht="12" customHeight="1">
      <c r="AN537" t="str" s="74" cm="1">
        <f t="array" ref="AN537">LEFT(D537,3)</f>
      </c>
      <c r="AO537" t="str" s="74" cm="1">
        <f t="array" ref="AO537">LEFT(E537,3)</f>
      </c>
    </row>
    <row r="538" s="8" customFormat="1" ht="12" customHeight="1">
      <c r="AN538" t="str" s="74" cm="1">
        <f t="array" ref="AN538">LEFT(D538,3)</f>
      </c>
      <c r="AO538" t="str" s="74" cm="1">
        <f t="array" ref="AO538">LEFT(E538,3)</f>
      </c>
    </row>
    <row r="539" s="8" customFormat="1" ht="12" customHeight="1">
      <c r="AN539" t="str" s="74" cm="1">
        <f t="array" ref="AN539">LEFT(D539,3)</f>
      </c>
      <c r="AO539" t="str" s="74" cm="1">
        <f t="array" ref="AO539">LEFT(E539,3)</f>
      </c>
    </row>
    <row r="540" s="8" customFormat="1" ht="12" customHeight="1">
      <c r="AN540" t="str" s="74" cm="1">
        <f t="array" ref="AN540">LEFT(D540,3)</f>
      </c>
      <c r="AO540" t="str" s="74" cm="1">
        <f t="array" ref="AO540">LEFT(E540,3)</f>
      </c>
    </row>
    <row r="541" s="8" customFormat="1" ht="12" customHeight="1">
      <c r="AN541" t="str" s="74" cm="1">
        <f t="array" ref="AN541">LEFT(D541,3)</f>
      </c>
      <c r="AO541" t="str" s="74" cm="1">
        <f t="array" ref="AO541">LEFT(E541,3)</f>
      </c>
    </row>
    <row r="542" s="8" customFormat="1" ht="12" customHeight="1">
      <c r="AN542" t="str" s="74" cm="1">
        <f t="array" ref="AN542">LEFT(D542,3)</f>
      </c>
      <c r="AO542" t="str" s="74" cm="1">
        <f t="array" ref="AO542">LEFT(E542,3)</f>
      </c>
    </row>
    <row r="543" s="8" customFormat="1" ht="12" customHeight="1">
      <c r="AN543" t="str" s="74" cm="1">
        <f t="array" ref="AN543">LEFT(D543,3)</f>
      </c>
      <c r="AO543" t="str" s="74" cm="1">
        <f t="array" ref="AO543">LEFT(E543,3)</f>
      </c>
    </row>
    <row r="544" s="8" customFormat="1" ht="12" customHeight="1">
      <c r="AN544" t="str" s="74" cm="1">
        <f t="array" ref="AN544">LEFT(D544,3)</f>
      </c>
      <c r="AO544" t="str" s="74" cm="1">
        <f t="array" ref="AO544">LEFT(E544,3)</f>
      </c>
    </row>
  </sheetData>
  <mergeCells count="45">
    <mergeCell ref="AC1:AD1"/>
    <mergeCell ref="W16:W17"/>
    <mergeCell ref="B2:AD2"/>
    <mergeCell ref="B3:AD3"/>
    <mergeCell ref="B9:Y9"/>
    <mergeCell ref="B10:H10"/>
    <mergeCell ref="B11:H11"/>
    <mergeCell ref="I15:I17"/>
    <mergeCell ref="J15:J17"/>
    <mergeCell ref="K15:K17"/>
    <mergeCell ref="I10:M10"/>
    <mergeCell ref="I11:M11"/>
    <mergeCell ref="AB15:AB17"/>
    <mergeCell ref="AC15:AC17"/>
    <mergeCell ref="AD15:AD17"/>
    <mergeCell ref="B13:Y13"/>
    <mergeCell ref="B15:B17"/>
    <mergeCell ref="E15:E17"/>
    <mergeCell ref="F15:F17"/>
    <mergeCell ref="G15:G17"/>
    <mergeCell ref="H15:H17"/>
    <mergeCell ref="D15:D17"/>
    <mergeCell ref="C15:C17"/>
    <mergeCell ref="L15:L17"/>
    <mergeCell ref="M15:M17"/>
    <mergeCell ref="O15:O17"/>
    <mergeCell ref="Q15:Q17"/>
    <mergeCell ref="Y15:Y17"/>
    <mergeCell ref="N15:N17"/>
    <mergeCell ref="F111:Q111"/>
    <mergeCell ref="Y111:Z111"/>
    <mergeCell ref="U16:U17"/>
    <mergeCell ref="V16:V17"/>
    <mergeCell ref="X16:X17"/>
    <mergeCell ref="Z15:Z17"/>
    <mergeCell ref="R16:R17"/>
    <mergeCell ref="S16:S17"/>
    <mergeCell ref="T16:T17"/>
    <mergeCell ref="R15:X15"/>
    <mergeCell ref="B109:X109"/>
    <mergeCell ref="P15:P17"/>
    <mergeCell ref="B106:AD106"/>
    <mergeCell ref="B107:X107"/>
    <mergeCell ref="AA15:AA17"/>
    <mergeCell ref="B101:M101"/>
  </mergeCells>
  <dataValidations count="9">
    <dataValidation type="list" allowBlank="1" showInputMessage="1" showErrorMessage="1" sqref="M5 L19:L100">
      <formula1>"2021,2022,2023,2024,2025,2026,2027,2028,2029"</formula1>
    </dataValidation>
    <dataValidation type="list" allowBlank="1" showInputMessage="1" showErrorMessage="1" sqref="O5">
      <formula1>"sausio,vasario,kovo,balandžio,gegužės,birželio,liepos,rugpjūčio,rugsėjo,spalio,lapkričio,gruodžio"</formula1>
    </dataValidation>
    <dataValidation type="list" allowBlank="1" showInputMessage="1" showErrorMessage="1" sqref="Q5">
      <formula1>"1,2,3,4,5,6,7,8,9,10,11,12,13,14,15,16,17,18,19,20,21,22,23,24,25,26,27,28,29,30,31"</formula1>
    </dataValidation>
    <dataValidation type="list" allowBlank="1" showInputMessage="1" showErrorMessage="1" sqref="H19:H100">
      <formula1>"Terminuota,Neterminuota"</formula1>
    </dataValidation>
    <dataValidation type="list" allowBlank="1" showInputMessage="1" showErrorMessage="1" sqref="J19:J100">
      <formula1>"Biudžetinė,Verslo įm. ir kt.,Kitos organizacijos**"</formula1>
    </dataValidation>
    <dataValidation type="list" allowBlank="1" showInputMessage="1" showErrorMessage="1" sqref="M19:M100">
      <formula1>"Sausis,Vasaris,Kovas,Balandis,Gegužė,Birželis,Liepa,Rugpjūtis,Rugsėjis,Spalis,Lapkritis,Gruodis"</formula1>
    </dataValidation>
    <dataValidation type="list" allowBlank="1" showInputMessage="1" showErrorMessage="1" sqref="N19:N100">
      <formula1>"Valandinis,Mėnesinis"</formula1>
    </dataValidation>
    <dataValidation type="list" allowBlank="1" showInputMessage="1" showErrorMessage="1" sqref="Z19:Z100">
      <formula1>"5,6"</formula1>
    </dataValidation>
    <dataValidation type="list" allowBlank="1" showInputMessage="1" showErrorMessage="1" sqref="AA19:AA100">
      <formula1>"20,21,22,23,24,25,26,27,28,29,30,31,32,33,34,35,36,37,38,39,40,41,42,43,44,45,46,47,48,49,50"</formula1>
    </dataValidation>
  </dataValidations>
  <pageMargins left="0.23622" right="0.75" top="0.23622" bottom="0.275591" header="0.19685" footer="0.23622"/>
  <pageSetup firstPageNumber="1" fitToHeight="1" fitToWidth="1" scale="100" useFirstPageNumber="0" orientation="landscape" pageOrder="downThenOver"/>
  <headerFooter>
    <oddFooter>&amp;C&amp;"Helvetica Neue,Regular"&amp;12&amp;K000000&amp;P</oddFooter>
  </headerFooter>
  <drawing r:id="rId1"/>
  <legacyDrawing r:id="rId2"/>
</worksheet>
</file>

<file path=xl/worksheets/sheet3.xml><?xml version="1.0" encoding="utf-8"?>
<worksheet xmlns:r="http://schemas.openxmlformats.org/officeDocument/2006/relationships" xmlns="http://schemas.openxmlformats.org/spreadsheetml/2006/main">
  <sheetPr>
    <pageSetUpPr fitToPage="1"/>
  </sheetPr>
  <dimension ref="A1:GB5048"/>
  <sheetViews>
    <sheetView workbookViewId="0" defaultGridColor="0" colorId="12"/>
  </sheetViews>
  <sheetFormatPr defaultColWidth="9" defaultRowHeight="13.2" customHeight="1" outlineLevelRow="0" outlineLevelCol="0"/>
  <cols>
    <col min="1" max="1" width="2" style="7" customWidth="1"/>
    <col min="2" max="2" width="5.42188" style="7" customWidth="1"/>
    <col min="3" max="3" width="35.4219" style="7" customWidth="1"/>
    <col min="4" max="5" width="12.2109" style="7" customWidth="1"/>
    <col min="6" max="6" width="30" style="7" customWidth="1"/>
    <col min="7" max="7" width="24.4219" style="7" customWidth="1"/>
    <col min="8" max="9" width="15.8125" style="7" customWidth="1"/>
    <col min="10" max="10" width="21.8125" style="7" customWidth="1"/>
    <col min="11" max="12" width="15.8125" style="7" customWidth="1"/>
    <col min="13" max="13" width="16.4219" style="7" customWidth="1"/>
    <col min="14" max="14" width="15.8125" style="7" customWidth="1"/>
    <col min="15" max="16" width="21.8125" style="7" customWidth="1"/>
    <col min="17" max="17" width="17.2109" style="7" customWidth="1"/>
    <col min="18" max="18" width="15.2109" style="7" customWidth="1"/>
    <col min="19" max="19" width="14.8125" style="7" customWidth="1"/>
    <col min="20" max="20" width="14.2109" style="7" customWidth="1"/>
    <col min="21" max="21" width="16.4219" style="7" customWidth="1"/>
    <col min="22" max="22" width="11" style="7" customWidth="1"/>
    <col min="23" max="23" width="14" style="7" customWidth="1"/>
    <col min="24" max="24" width="12.8125" style="7" customWidth="1"/>
    <col min="25" max="25" width="16.8125" style="7" customWidth="1"/>
    <col min="26" max="26" width="14.4219" style="7" customWidth="1"/>
    <col min="27" max="27" width="14.2109" style="7" customWidth="1"/>
    <col min="28" max="28" width="24" style="7" customWidth="1"/>
    <col min="29" max="29" width="21.4219" style="7" customWidth="1"/>
    <col min="30" max="30" width="43.4219" style="7" customWidth="1"/>
    <col min="31" max="31" width="8.8125" style="7" customWidth="1"/>
    <col min="32" max="32" width="20.8125" style="7" customWidth="1"/>
    <col min="33" max="33" width="21.8125" style="7" customWidth="1"/>
    <col min="34" max="39" width="8.8125" style="7" customWidth="1"/>
    <col min="40" max="41" hidden="1" width="9" style="7" customWidth="1"/>
    <col min="42" max="184" width="8.8125" style="7" customWidth="1"/>
    <col min="185" max="16384" width="9" style="111" customWidth="1"/>
  </cols>
  <sheetData>
    <row r="1" s="8" customFormat="1" ht="16.2" customHeight="1">
      <c r="B1" s="9"/>
      <c r="C1" s="9"/>
      <c r="D1" s="9"/>
      <c r="E1" s="9"/>
      <c r="AC1" s="10"/>
      <c r="AD1" s="10"/>
    </row>
    <row r="2" s="8" customFormat="1" ht="32.25" customHeight="1">
      <c r="B2" t="s" s="11">
        <v>6</v>
      </c>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row>
    <row r="3" s="8" customFormat="1" ht="16.5" customHeight="1">
      <c r="B3" s="112"/>
      <c r="C3" s="112"/>
      <c r="D3" s="112"/>
      <c r="E3" s="112"/>
      <c r="F3" s="112"/>
      <c r="G3" s="112"/>
      <c r="H3" s="112"/>
      <c r="I3" s="112"/>
      <c r="J3" s="112"/>
      <c r="K3" s="112"/>
      <c r="L3" s="112"/>
      <c r="M3" s="112"/>
      <c r="N3" s="112"/>
      <c r="O3" s="112"/>
      <c r="P3" s="112"/>
      <c r="Q3" s="112"/>
      <c r="R3" s="112"/>
      <c r="S3" s="112"/>
      <c r="T3" s="112"/>
      <c r="U3" s="112"/>
      <c r="V3" s="112"/>
      <c r="W3" s="112"/>
      <c r="X3" s="112"/>
      <c r="Y3" s="112"/>
      <c r="Z3" s="112"/>
      <c r="AA3" s="112"/>
      <c r="AB3" s="112"/>
      <c r="AC3" s="112"/>
      <c r="AD3" s="112"/>
    </row>
    <row r="4" s="8" customFormat="1" ht="8" customHeight="1">
      <c r="B4" s="113"/>
      <c r="C4" s="113"/>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row>
    <row r="5" s="8" customFormat="1" ht="11.25" customHeight="1">
      <c r="B5" s="13"/>
      <c r="C5" s="13"/>
      <c r="D5" s="13"/>
      <c r="E5" s="13"/>
      <c r="F5" s="13"/>
      <c r="G5" s="13"/>
      <c r="H5" s="13"/>
      <c r="I5" s="13"/>
      <c r="J5" s="13"/>
      <c r="K5" s="13"/>
      <c r="L5" s="13"/>
      <c r="M5" s="114">
        <v>2023</v>
      </c>
      <c r="N5" t="s" s="16">
        <v>7</v>
      </c>
      <c r="O5" t="s" s="16">
        <v>72</v>
      </c>
      <c r="P5" t="s" s="16">
        <v>8</v>
      </c>
      <c r="Q5" s="115">
        <v>10</v>
      </c>
      <c r="R5" t="s" s="16">
        <v>9</v>
      </c>
      <c r="V5" s="19"/>
      <c r="W5" s="19"/>
      <c r="X5" s="19"/>
      <c r="Y5" s="19"/>
      <c r="Z5" s="19"/>
      <c r="AA5" s="13"/>
      <c r="AB5" s="20"/>
      <c r="AC5" s="20"/>
      <c r="AD5" s="19"/>
    </row>
    <row r="6" s="8" customFormat="1" ht="12" customHeight="1">
      <c r="B6" s="13"/>
      <c r="C6" s="13"/>
      <c r="D6" s="13"/>
      <c r="E6" s="13"/>
      <c r="F6" s="13"/>
      <c r="G6" s="13"/>
      <c r="H6" s="13"/>
      <c r="I6" s="13"/>
      <c r="J6" s="13"/>
      <c r="K6" s="13"/>
      <c r="L6" s="13"/>
      <c r="M6" s="21"/>
      <c r="N6" s="21"/>
      <c r="O6" s="21"/>
      <c r="P6" s="21"/>
      <c r="Q6" s="21"/>
      <c r="R6" s="21"/>
      <c r="V6" s="13"/>
      <c r="W6" s="13"/>
      <c r="X6" s="13"/>
      <c r="Y6" s="19"/>
      <c r="Z6" s="19"/>
      <c r="AA6" s="22"/>
      <c r="AB6" t="s" s="23">
        <v>10</v>
      </c>
      <c r="AC6" t="s" s="24">
        <v>11</v>
      </c>
      <c r="AD6" s="25"/>
    </row>
    <row r="7" s="8" customFormat="1" ht="16.2" customHeight="1">
      <c r="B7" s="14"/>
      <c r="C7" s="14"/>
      <c r="D7" s="14"/>
      <c r="E7" s="14"/>
      <c r="F7" s="14"/>
      <c r="G7" s="14"/>
      <c r="H7" s="14"/>
      <c r="I7" s="14"/>
      <c r="J7" s="14"/>
      <c r="K7" s="14"/>
      <c r="L7" s="14"/>
      <c r="M7" s="14"/>
      <c r="O7" t="s" s="116">
        <v>12</v>
      </c>
      <c r="P7" s="117">
        <v>1</v>
      </c>
      <c r="Q7" s="19"/>
      <c r="R7" s="28"/>
      <c r="V7" s="14"/>
      <c r="W7" s="14"/>
      <c r="X7" s="14"/>
      <c r="Y7" s="19"/>
      <c r="Z7" s="19"/>
      <c r="AA7" s="22"/>
      <c r="AB7" t="s" s="29">
        <v>13</v>
      </c>
      <c r="AC7" s="30" cm="1">
        <f t="array" ref="AC7">_xlfn.SUMIFS($AC$19:$AC$5048,$AB$19:$AB$5048,$AD7)</f>
        <v>136.57</v>
      </c>
      <c r="AD7" s="31">
        <v>0.0863</v>
      </c>
    </row>
    <row r="8" s="8" customFormat="1" ht="11.25" customHeight="1">
      <c r="B8" s="32"/>
      <c r="C8" s="32"/>
      <c r="D8" s="32"/>
      <c r="E8" s="32"/>
      <c r="F8" s="32"/>
      <c r="G8" s="32"/>
      <c r="H8" s="32"/>
      <c r="I8" s="32"/>
      <c r="J8" s="32"/>
      <c r="K8" s="32"/>
      <c r="L8" s="32"/>
      <c r="M8" s="32"/>
      <c r="N8" s="32"/>
      <c r="O8" s="32"/>
      <c r="P8" s="33"/>
      <c r="Q8" s="32"/>
      <c r="R8" s="32"/>
      <c r="S8" s="32"/>
      <c r="T8" s="32"/>
      <c r="U8" s="32"/>
      <c r="V8" s="32"/>
      <c r="W8" s="32"/>
      <c r="X8" s="32"/>
      <c r="Y8" s="32"/>
      <c r="Z8" s="32"/>
      <c r="AB8" t="s" s="34">
        <v>14</v>
      </c>
      <c r="AC8" s="30" cm="1">
        <f t="array" ref="AC8">_xlfn.SUMIFS($AC$19:$AC$5048,$AB$19:$AB$5048,$AD8)</f>
        <v>0</v>
      </c>
      <c r="AD8" s="35">
        <v>0.1044</v>
      </c>
    </row>
    <row r="9" s="8" customFormat="1" ht="12" customHeight="1">
      <c r="B9" t="s" s="36">
        <v>15</v>
      </c>
      <c r="C9" s="37"/>
      <c r="D9" s="37"/>
      <c r="E9" s="37"/>
      <c r="F9" s="37"/>
      <c r="G9" s="37"/>
      <c r="H9" s="37"/>
      <c r="I9" s="37"/>
      <c r="J9" s="37"/>
      <c r="K9" s="37"/>
      <c r="L9" s="37"/>
      <c r="M9" s="37"/>
      <c r="N9" s="38"/>
      <c r="O9" s="38"/>
      <c r="P9" s="38"/>
      <c r="Q9" s="38"/>
      <c r="R9" s="38"/>
      <c r="S9" s="38"/>
      <c r="T9" s="38"/>
      <c r="U9" s="38"/>
      <c r="V9" s="38"/>
      <c r="W9" s="38"/>
      <c r="X9" s="38"/>
      <c r="Y9" s="38"/>
      <c r="AB9" t="s" s="34">
        <v>16</v>
      </c>
      <c r="AC9" s="30" cm="1">
        <f t="array" ref="AC9">_xlfn.SUMIFS($AC$19:$AC$5048,$AB$19:$AB$5048,$AD9)</f>
        <v>0</v>
      </c>
      <c r="AD9" s="35">
        <v>0.1235</v>
      </c>
    </row>
    <row r="10" s="8" customFormat="1" ht="21.6" customHeight="1">
      <c r="B10" t="s" s="39">
        <v>17</v>
      </c>
      <c r="C10" s="40"/>
      <c r="D10" s="40"/>
      <c r="E10" s="40"/>
      <c r="F10" s="40"/>
      <c r="G10" s="40"/>
      <c r="H10" s="41"/>
      <c r="I10" s="118"/>
      <c r="J10" s="43"/>
      <c r="K10" s="43"/>
      <c r="L10" s="43"/>
      <c r="M10" s="44"/>
      <c r="N10" s="45"/>
      <c r="O10" s="46"/>
      <c r="P10" s="46"/>
      <c r="Q10" s="46"/>
      <c r="R10" s="46"/>
      <c r="S10" s="46"/>
      <c r="T10" s="46"/>
      <c r="U10" s="47"/>
      <c r="V10" s="47"/>
      <c r="W10" s="47"/>
      <c r="X10" s="47"/>
      <c r="Y10" s="47"/>
      <c r="Z10" s="46"/>
      <c r="AB10" t="s" s="34">
        <v>19</v>
      </c>
      <c r="AC10" s="30" cm="1">
        <f t="array" ref="AC10">_xlfn.SUMIFS($AC$19:$AC$5048,$AB$19:$AB$5048,$AD10)</f>
        <v>0</v>
      </c>
      <c r="AD10" s="35">
        <v>0.1499</v>
      </c>
    </row>
    <row r="11" s="8" customFormat="1" ht="14.7" customHeight="1">
      <c r="B11" t="s" s="39">
        <v>20</v>
      </c>
      <c r="C11" s="40"/>
      <c r="D11" s="40"/>
      <c r="E11" s="40"/>
      <c r="F11" s="40"/>
      <c r="G11" s="40"/>
      <c r="H11" s="41"/>
      <c r="I11" s="118"/>
      <c r="J11" s="43"/>
      <c r="K11" s="43"/>
      <c r="L11" s="43"/>
      <c r="M11" s="44"/>
      <c r="N11" s="45"/>
      <c r="O11" s="46"/>
      <c r="P11" s="46"/>
      <c r="Q11" s="46"/>
      <c r="R11" s="46"/>
      <c r="S11" s="46"/>
      <c r="T11" s="46"/>
      <c r="U11" s="47"/>
      <c r="V11" s="47"/>
      <c r="W11" s="47"/>
      <c r="X11" s="47"/>
      <c r="Y11" s="47"/>
      <c r="Z11" s="46"/>
      <c r="AB11" t="s" s="34">
        <v>22</v>
      </c>
      <c r="AC11" s="30" cm="1">
        <f t="array" ref="AC11">_xlfn.SUMIFS($AC$19:$AC$5048,$AB$19:$AB$5048,$AD11)</f>
        <v>0</v>
      </c>
      <c r="AD11" s="35">
        <v>0.1725</v>
      </c>
    </row>
    <row r="12" s="8" customFormat="1" ht="19.5" customHeight="1">
      <c r="B12" s="51"/>
      <c r="C12" s="51"/>
      <c r="D12" s="51"/>
      <c r="E12" s="51"/>
      <c r="F12" s="51"/>
      <c r="G12" s="51"/>
      <c r="H12" s="51"/>
      <c r="I12" s="51"/>
      <c r="J12" s="51"/>
      <c r="K12" s="51"/>
      <c r="L12" s="51"/>
      <c r="M12" s="51"/>
      <c r="N12" s="52"/>
      <c r="O12" s="52"/>
      <c r="P12" s="52"/>
      <c r="Q12" s="47"/>
      <c r="R12" s="47"/>
      <c r="S12" s="47"/>
      <c r="T12" s="47"/>
      <c r="U12" s="47"/>
      <c r="V12" s="47"/>
      <c r="W12" s="47"/>
      <c r="X12" s="47"/>
      <c r="Y12" s="47"/>
      <c r="AB12" t="s" s="34">
        <v>23</v>
      </c>
      <c r="AC12" s="30" cm="1">
        <f t="array" ref="AC12">_xlfn.SUMIFS($AC$19:$AC$5048,$AB$19:$AB$5048,$AD12)</f>
        <v>476.85</v>
      </c>
      <c r="AD12" s="35">
        <v>0.1889</v>
      </c>
    </row>
    <row r="13" s="8" customFormat="1" ht="24.45" customHeight="1">
      <c r="B13" t="s" s="53">
        <v>24</v>
      </c>
      <c r="C13" s="38"/>
      <c r="D13" s="38"/>
      <c r="E13" s="38"/>
      <c r="F13" s="38"/>
      <c r="G13" s="38"/>
      <c r="H13" s="38"/>
      <c r="I13" s="38"/>
      <c r="J13" s="38"/>
      <c r="K13" s="38"/>
      <c r="L13" s="38"/>
      <c r="M13" s="38"/>
      <c r="N13" s="38"/>
      <c r="O13" s="38"/>
      <c r="P13" s="38"/>
      <c r="Q13" s="38"/>
      <c r="R13" s="38"/>
      <c r="S13" s="38"/>
      <c r="T13" s="38"/>
      <c r="U13" s="38"/>
      <c r="V13" s="38"/>
      <c r="W13" s="38"/>
      <c r="X13" s="38"/>
      <c r="Y13" s="38"/>
      <c r="AB13" t="s" s="34">
        <v>25</v>
      </c>
      <c r="AC13" s="119" cm="1">
        <f t="array" ref="AC13">_xlfn.SUMIFS($AC$19:$AC$5048,$AB$19:$AB$5048,$AD13)</f>
        <v>0</v>
      </c>
      <c r="AD13" s="35">
        <v>0.2002</v>
      </c>
    </row>
    <row r="14" s="8" customFormat="1" ht="8" customHeight="1">
      <c r="Q14" s="54"/>
    </row>
    <row r="15" s="8" customFormat="1" ht="16.5" customHeight="1">
      <c r="B15" t="s" s="55">
        <v>26</v>
      </c>
      <c r="C15" t="s" s="55">
        <v>27</v>
      </c>
      <c r="D15" t="s" s="55">
        <v>28</v>
      </c>
      <c r="E15" t="s" s="55">
        <v>29</v>
      </c>
      <c r="F15" t="s" s="55">
        <v>30</v>
      </c>
      <c r="G15" t="s" s="55">
        <v>31</v>
      </c>
      <c r="H15" t="s" s="55">
        <v>32</v>
      </c>
      <c r="I15" t="s" s="55">
        <v>33</v>
      </c>
      <c r="J15" t="s" s="55">
        <v>34</v>
      </c>
      <c r="K15" t="s" s="55">
        <v>35</v>
      </c>
      <c r="L15" t="s" s="55">
        <v>36</v>
      </c>
      <c r="M15" t="s" s="55">
        <v>37</v>
      </c>
      <c r="N15" t="s" s="55">
        <v>38</v>
      </c>
      <c r="O15" t="s" s="55">
        <v>39</v>
      </c>
      <c r="P15" t="s" s="55">
        <v>40</v>
      </c>
      <c r="Q15" t="s" s="55">
        <v>41</v>
      </c>
      <c r="R15" t="s" s="56">
        <v>42</v>
      </c>
      <c r="S15" s="57"/>
      <c r="T15" s="57"/>
      <c r="U15" s="57"/>
      <c r="V15" s="57"/>
      <c r="W15" s="57"/>
      <c r="X15" s="58"/>
      <c r="Y15" t="s" s="55">
        <v>43</v>
      </c>
      <c r="Z15" t="s" s="55">
        <v>44</v>
      </c>
      <c r="AA15" t="s" s="55">
        <v>45</v>
      </c>
      <c r="AB15" t="s" s="55">
        <v>46</v>
      </c>
      <c r="AC15" t="s" s="55">
        <v>47</v>
      </c>
      <c r="AD15" t="s" s="55">
        <v>48</v>
      </c>
    </row>
    <row r="16" s="8" customFormat="1" ht="12.75" customHeight="1">
      <c r="B16" s="59"/>
      <c r="C16" s="59"/>
      <c r="D16" s="59"/>
      <c r="E16" s="59"/>
      <c r="F16" s="59"/>
      <c r="G16" s="59"/>
      <c r="H16" s="59"/>
      <c r="I16" s="59"/>
      <c r="J16" s="59"/>
      <c r="K16" s="59"/>
      <c r="L16" s="59"/>
      <c r="M16" s="59"/>
      <c r="N16" s="59"/>
      <c r="O16" s="59"/>
      <c r="P16" s="59"/>
      <c r="Q16" s="59"/>
      <c r="R16" t="s" s="55">
        <v>49</v>
      </c>
      <c r="S16" t="s" s="55">
        <v>50</v>
      </c>
      <c r="T16" t="s" s="55">
        <v>51</v>
      </c>
      <c r="U16" t="s" s="55">
        <v>52</v>
      </c>
      <c r="V16" t="s" s="55">
        <v>53</v>
      </c>
      <c r="W16" t="s" s="55">
        <v>54</v>
      </c>
      <c r="X16" t="s" s="55">
        <v>55</v>
      </c>
      <c r="Y16" s="59"/>
      <c r="Z16" s="59"/>
      <c r="AA16" s="59"/>
      <c r="AB16" s="59"/>
      <c r="AC16" s="59"/>
      <c r="AD16" s="59"/>
    </row>
    <row r="17" s="8" customFormat="1" ht="111" customHeight="1">
      <c r="B17" s="60"/>
      <c r="C17" s="60"/>
      <c r="D17" s="60"/>
      <c r="E17" s="60"/>
      <c r="F17" s="60"/>
      <c r="G17" s="60"/>
      <c r="H17" s="60"/>
      <c r="I17" s="60"/>
      <c r="J17" s="60"/>
      <c r="K17" s="60"/>
      <c r="L17" s="60"/>
      <c r="M17" s="60"/>
      <c r="N17" s="60"/>
      <c r="O17" s="60"/>
      <c r="P17" s="60"/>
      <c r="Q17" s="60"/>
      <c r="R17" s="60"/>
      <c r="S17" s="60"/>
      <c r="T17" s="60"/>
      <c r="U17" s="60"/>
      <c r="V17" s="60"/>
      <c r="W17" s="60"/>
      <c r="X17" s="60"/>
      <c r="Y17" s="60"/>
      <c r="Z17" s="60"/>
      <c r="AA17" s="60"/>
      <c r="AB17" s="60"/>
      <c r="AC17" s="60"/>
      <c r="AD17" s="60"/>
    </row>
    <row r="18" s="8" customFormat="1" ht="20.7" customHeight="1">
      <c r="B18" s="61">
        <v>1</v>
      </c>
      <c r="C18" s="61">
        <v>2</v>
      </c>
      <c r="D18" s="61">
        <v>3</v>
      </c>
      <c r="E18" s="61">
        <v>4</v>
      </c>
      <c r="F18" s="61">
        <v>5</v>
      </c>
      <c r="G18" s="61">
        <v>6</v>
      </c>
      <c r="H18" s="61">
        <v>7</v>
      </c>
      <c r="I18" s="61">
        <v>8</v>
      </c>
      <c r="J18" s="61">
        <v>9</v>
      </c>
      <c r="K18" s="61">
        <v>10</v>
      </c>
      <c r="L18" s="61">
        <v>11</v>
      </c>
      <c r="M18" s="61">
        <v>12</v>
      </c>
      <c r="N18" s="61">
        <v>13</v>
      </c>
      <c r="O18" s="61">
        <v>14</v>
      </c>
      <c r="P18" t="s" s="62">
        <v>56</v>
      </c>
      <c r="Q18" s="61">
        <v>16</v>
      </c>
      <c r="R18" s="61">
        <v>17</v>
      </c>
      <c r="S18" s="61">
        <v>18</v>
      </c>
      <c r="T18" s="61">
        <v>19</v>
      </c>
      <c r="U18" s="61">
        <v>20</v>
      </c>
      <c r="V18" s="61">
        <v>21</v>
      </c>
      <c r="W18" s="61">
        <v>22</v>
      </c>
      <c r="X18" s="63">
        <v>23</v>
      </c>
      <c r="Y18" s="63">
        <v>24</v>
      </c>
      <c r="Z18" s="63">
        <v>25</v>
      </c>
      <c r="AA18" s="63">
        <v>26</v>
      </c>
      <c r="AB18" s="63">
        <v>27</v>
      </c>
      <c r="AC18" s="63">
        <v>28</v>
      </c>
      <c r="AD18" s="63">
        <v>29</v>
      </c>
    </row>
    <row r="19" s="8" customFormat="1" ht="15" customHeight="1">
      <c r="B19" s="64" cm="1">
        <f t="array" ref="B19">IF(OR(D19&lt;&gt;"",F19&lt;&gt;""),1,"")</f>
        <v>1</v>
      </c>
      <c r="C19" t="s" s="66">
        <v>73</v>
      </c>
      <c r="D19" t="s" s="66">
        <v>74</v>
      </c>
      <c r="E19" t="s" s="66">
        <v>75</v>
      </c>
      <c r="F19" t="s" s="66">
        <v>76</v>
      </c>
      <c r="G19" t="s" s="66">
        <v>77</v>
      </c>
      <c r="H19" t="s" s="120">
        <v>78</v>
      </c>
      <c r="I19" s="68" cm="1">
        <f t="array" ref="I19">IF(H19="Neterminuota",0.0131,IF(H19="Terminuota",0.0203,0))</f>
        <v>0.0131</v>
      </c>
      <c r="J19" t="s" s="77">
        <v>79</v>
      </c>
      <c r="K19" s="68" cm="1">
        <f t="array" ref="K19">IF(J19="Biudžetinė",0.0014,IF(J19="Verslo įm. ir kt.",0.0046,IF(J19="Kitos organizacijos**",0.003,0)))</f>
        <v>0.0046</v>
      </c>
      <c r="L19" s="121">
        <v>2023</v>
      </c>
      <c r="M19" t="s" s="122">
        <v>80</v>
      </c>
      <c r="N19" t="s" s="122">
        <v>81</v>
      </c>
      <c r="O19" s="123">
        <v>1554.96</v>
      </c>
      <c r="P19" s="71">
        <v>19</v>
      </c>
      <c r="Q19" s="71">
        <v>19</v>
      </c>
      <c r="R19" s="71" cm="1">
        <f t="array" ref="R19">IF(N19="Mėnesinis",ROUND(O19/P19*Q19,2),IF(N19="Valandinis",ROUND(O19*Q19,2)," "))</f>
        <v>1554.96</v>
      </c>
      <c r="S19" s="71"/>
      <c r="T19" s="71"/>
      <c r="U19" s="71"/>
      <c r="V19" s="71"/>
      <c r="W19" s="71"/>
      <c r="X19" s="71"/>
      <c r="Y19" s="73" cm="1">
        <f t="array" ref="Y19">_xlfn.IFERROR(ROUND(((I19+K19)*(R19+S19+T19+U19+W19+X19))+(R19+S19+T19+U19+W19+X19)+V19,2),"0")</f>
        <v>1582.48</v>
      </c>
      <c r="Z19" s="124">
        <v>5</v>
      </c>
      <c r="AA19" s="125">
        <v>20</v>
      </c>
      <c r="AB19" s="68" cm="1">
        <f t="array" ref="AB19">IF(OR(Z19="",AA19=""),"",VLOOKUP(CONCATENATE(Z19," dienų darbo savaitė"),'Atostogų išmokų FN'!$A$7:$AH$8,AA19-16)/100)</f>
        <v>0.0863</v>
      </c>
      <c r="AC19" s="73" cm="1">
        <f t="array" ref="AC19">ROUND(IF(Z19="",0,(SUM(R19:U19,W19)*(1+(I19+K19))*AB19)),2)</f>
        <v>136.57</v>
      </c>
      <c r="AN19" t="str" s="74" cm="1">
        <f t="array" ref="AN19">LEFT(D19,3)</f>
        <v>1.1</v>
      </c>
      <c r="AO19" t="str" s="74" cm="1">
        <f t="array" ref="AO19">LEFT(E19,3)</f>
        <v>1.1</v>
      </c>
    </row>
    <row r="20" s="8" customFormat="1" ht="13.55" customHeight="1">
      <c r="B20" s="64" cm="1">
        <f t="array" ref="B20">IF(OR(D20&lt;&gt;"",F20&lt;&gt;"",D21&lt;&gt;"",F21&lt;&gt;""),B19+1,"")</f>
        <v>2</v>
      </c>
      <c r="C20" t="s" s="66">
        <v>83</v>
      </c>
      <c r="D20" t="s" s="66">
        <v>74</v>
      </c>
      <c r="E20" t="s" s="66">
        <v>75</v>
      </c>
      <c r="F20" t="s" s="66">
        <v>84</v>
      </c>
      <c r="G20" t="s" s="66">
        <v>77</v>
      </c>
      <c r="H20" t="s" s="120">
        <v>85</v>
      </c>
      <c r="I20" s="68" cm="1">
        <f t="array" ref="I20">IF(H20="Neterminuota",0.0131,IF(H20="Terminuota",0.0203,0))</f>
        <v>0.0203</v>
      </c>
      <c r="J20" t="s" s="77">
        <v>79</v>
      </c>
      <c r="K20" s="68" cm="1">
        <f t="array" ref="K20">IF(J20="Biudžetinė",0.0014,IF(J20="Verslo įm. ir kt.",0.0046,IF(J20="Kitos organizacijos**",0.003,0)))</f>
        <v>0.0046</v>
      </c>
      <c r="L20" s="121">
        <v>2023</v>
      </c>
      <c r="M20" t="s" s="122">
        <v>80</v>
      </c>
      <c r="N20" t="s" s="122">
        <v>81</v>
      </c>
      <c r="O20" s="123">
        <v>691.92</v>
      </c>
      <c r="P20" s="71">
        <v>23</v>
      </c>
      <c r="Q20" s="71">
        <v>23</v>
      </c>
      <c r="R20" s="71" cm="1">
        <f t="array" ref="R20">IF(N20="Mėnesinis",ROUND(O20/P20*Q20,2),IF(N20="Valandinis",ROUND(O20*Q20,2)," "))</f>
        <v>691.92</v>
      </c>
      <c r="S20" s="71"/>
      <c r="T20" s="71"/>
      <c r="U20" s="71"/>
      <c r="V20" s="71"/>
      <c r="W20" s="71"/>
      <c r="X20" s="71"/>
      <c r="Y20" s="73" cm="1">
        <f t="array" ref="Y20">_xlfn.IFERROR(ROUND(((I20+K20)*(R20+S20+T20+U20+W20+X20))+(R20+S20+T20+U20+W20+X20)+V20,2),"0")</f>
        <v>709.15</v>
      </c>
      <c r="Z20" s="124">
        <v>5</v>
      </c>
      <c r="AA20" s="125">
        <v>40</v>
      </c>
      <c r="AB20" s="68" cm="1">
        <f t="array" ref="AB20">IF(OR(Z20="",AA20=""),"",VLOOKUP(CONCATENATE(Z20," dienų darbo savaitė"),'Atostogų išmokų FN'!$A$7:$AH$8,AA20-16)/100)</f>
        <v>0.1889</v>
      </c>
      <c r="AC20" s="73" cm="1">
        <f t="array" ref="AC20">ROUND(IF(Z20="",0,(SUM(R20:U20,W20)*(1+(I20+K20))*AB20)),2)</f>
        <v>133.96</v>
      </c>
      <c r="AN20" t="str" s="74" cm="1">
        <f t="array" ref="AN20">LEFT(D20,3)</f>
        <v>1.1</v>
      </c>
      <c r="AO20" t="str" s="74" cm="1">
        <f t="array" ref="AO20">LEFT(E20,3)</f>
        <v>1.1</v>
      </c>
    </row>
    <row r="21" s="8" customFormat="1" ht="13.55" customHeight="1">
      <c r="B21" s="64" cm="1">
        <f t="array" ref="B21">IF(OR(D21&lt;&gt;"",F21&lt;&gt;"",D22&lt;&gt;"",F22&lt;&gt;""),B20+1,"")</f>
        <v>3</v>
      </c>
      <c r="C21" t="s" s="66">
        <v>86</v>
      </c>
      <c r="D21" t="s" s="66">
        <v>74</v>
      </c>
      <c r="E21" t="s" s="66">
        <v>75</v>
      </c>
      <c r="F21" t="s" s="66">
        <v>87</v>
      </c>
      <c r="G21" t="s" s="66">
        <v>77</v>
      </c>
      <c r="H21" t="s" s="120">
        <v>85</v>
      </c>
      <c r="I21" s="68" cm="1">
        <f t="array" ref="I21">IF(H21="Neterminuota",0.0131,IF(H21="Terminuota",0.0203,0))</f>
        <v>0.0203</v>
      </c>
      <c r="J21" t="s" s="77">
        <v>79</v>
      </c>
      <c r="K21" s="68" cm="1">
        <f t="array" ref="K21">IF(J21="Biudžetinė",0.0014,IF(J21="Verslo įm. ir kt.",0.0046,IF(J21="Kitos organizacijos**",0.003,0)))</f>
        <v>0.0046</v>
      </c>
      <c r="L21" s="121">
        <v>2023</v>
      </c>
      <c r="M21" t="s" s="122">
        <v>88</v>
      </c>
      <c r="N21" t="s" s="122">
        <v>81</v>
      </c>
      <c r="O21" s="123">
        <v>1855.41</v>
      </c>
      <c r="P21" s="71">
        <v>22</v>
      </c>
      <c r="Q21" s="71">
        <v>21</v>
      </c>
      <c r="R21" s="71" cm="1">
        <f t="array" ref="R21">IF(N21="Mėnesinis",ROUND(O21/P21*Q21,2),IF(N21="Valandinis",ROUND(O21*Q21,2)," "))</f>
        <v>1771.07</v>
      </c>
      <c r="S21" s="71"/>
      <c r="T21" s="71"/>
      <c r="U21" s="71"/>
      <c r="V21" s="71"/>
      <c r="W21" s="71"/>
      <c r="X21" s="71">
        <v>83.34</v>
      </c>
      <c r="Y21" s="73" cm="1">
        <f t="array" ref="Y21">_xlfn.IFERROR(ROUND(((I21+K21)*(R21+S21+T21+U21+W21+X21))+(R21+S21+T21+U21+W21+X21)+V21,2),"0")</f>
        <v>1900.58</v>
      </c>
      <c r="Z21" s="124">
        <v>5</v>
      </c>
      <c r="AA21" s="125">
        <v>40</v>
      </c>
      <c r="AB21" s="68" cm="1">
        <f t="array" ref="AB21">IF(OR(Z21="",AA21=""),"",VLOOKUP(CONCATENATE(Z21," dienų darbo savaitė"),'Atostogų išmokų FN'!$A$7:$AH$8,AA21-16)/100)</f>
        <v>0.1889</v>
      </c>
      <c r="AC21" s="73" cm="1">
        <f t="array" ref="AC21">ROUND(IF(Z21="",0,(SUM(R21:U21,W21)*(1+(I21+K21))*AB21)),2)</f>
        <v>342.89</v>
      </c>
      <c r="AN21" t="str" s="74" cm="1">
        <f t="array" ref="AN21">LEFT(D21,3)</f>
        <v>1.1</v>
      </c>
      <c r="AO21" t="str" s="74" cm="1">
        <f t="array" ref="AO21">LEFT(E21,3)</f>
        <v>1.1</v>
      </c>
    </row>
    <row r="22" s="8" customFormat="1" ht="13.55" customHeight="1">
      <c r="B22" t="str" s="75" cm="1">
        <f t="array" ref="B22">IF(OR(D22&lt;&gt;"",F22&lt;&gt;"",D23&lt;&gt;"",F23&lt;&gt;""),B21+1,"")</f>
      </c>
      <c r="C22" s="65"/>
      <c r="D22" s="65"/>
      <c r="E22" s="65"/>
      <c r="F22" s="67"/>
      <c r="G22" s="67"/>
      <c r="H22" s="67"/>
      <c r="I22" s="68" cm="1">
        <f t="array" ref="I22">IF(H22="Neterminuota",0.0131,IF(H22="Terminuota",0.0203,0))</f>
        <v>0</v>
      </c>
      <c r="J22" s="69"/>
      <c r="K22" s="68" cm="1">
        <f t="array" ref="K22">IF(J22="Biudžetinė",0.0014,IF(J22="Verslo įm. ir kt.",0.0046,IF(J22="Kitos organizacijos**",0.003,0)))</f>
        <v>0</v>
      </c>
      <c r="L22" s="69"/>
      <c r="M22" s="70"/>
      <c r="N22" s="70"/>
      <c r="O22" s="71"/>
      <c r="P22" s="71"/>
      <c r="Q22" s="71"/>
      <c r="R22" t="str" s="69" cm="1">
        <f t="array" ref="R22">IF(N22="Mėnesinis",ROUND(O22/P22*Q22,2),IF(N22="Valandinis",ROUND(O22*Q22,2)," "))</f>
        <v> </v>
      </c>
      <c r="S22" s="71"/>
      <c r="T22" s="71"/>
      <c r="U22" s="71"/>
      <c r="V22" s="71"/>
      <c r="W22" s="71"/>
      <c r="X22" s="71"/>
      <c r="Y22" t="str" s="72" cm="1">
        <f t="array" ref="Y22">_xlfn.IFERROR(ROUND(((I22+K22)*(R22+S22+T22+U22+W22+X22))+(R22+S22+T22+U22+W22+X22)+V22,2),"0")</f>
        <v>0</v>
      </c>
      <c r="Z22" s="69"/>
      <c r="AA22" s="69"/>
      <c r="AB22" t="str" s="69" cm="1">
        <f t="array" ref="AB22">IF(OR(Z22="",AA22=""),"",VLOOKUP(CONCATENATE(Z22," dienų darbo savaitė"),'Atostogų išmokų FN'!$A$7:$AH$8,AA22-16)/100)</f>
      </c>
      <c r="AC22" s="73" cm="1">
        <f t="array" ref="AC22">ROUND(IF(Z22="",0,(SUM(R22:U22,W22)*(1+(I22+K22))*AB22)),2)</f>
        <v>0</v>
      </c>
      <c r="AN22" t="str" s="74" cm="1">
        <f t="array" ref="AN22">LEFT(D22,3)</f>
      </c>
      <c r="AO22" t="str" s="74" cm="1">
        <f t="array" ref="AO22">LEFT(E22,3)</f>
      </c>
    </row>
    <row r="23" s="8" customFormat="1" ht="13.55" customHeight="1">
      <c r="B23" t="str" s="75" cm="1">
        <f t="array" ref="B23">IF(OR(D23&lt;&gt;"",F23&lt;&gt;"",D24&lt;&gt;"",F24&lt;&gt;""),B22+1,"")</f>
      </c>
      <c r="C23" s="65"/>
      <c r="D23" s="65"/>
      <c r="E23" s="65"/>
      <c r="F23" s="67"/>
      <c r="G23" s="67"/>
      <c r="H23" s="67"/>
      <c r="I23" s="68" cm="1">
        <f t="array" ref="I23">IF(H23="Neterminuota",0.0131,IF(H23="Terminuota",0.0203,0))</f>
        <v>0</v>
      </c>
      <c r="J23" s="69"/>
      <c r="K23" s="68" cm="1">
        <f t="array" ref="K23">IF(J23="Biudžetinė",0.0014,IF(J23="Verslo įm. ir kt.",0.0046,IF(J23="Kitos organizacijos**",0.003,0)))</f>
        <v>0</v>
      </c>
      <c r="L23" s="69"/>
      <c r="M23" s="70"/>
      <c r="N23" s="70"/>
      <c r="O23" s="71"/>
      <c r="P23" s="71"/>
      <c r="Q23" s="71"/>
      <c r="R23" t="str" s="69" cm="1">
        <f t="array" ref="R23">IF(N23="Mėnesinis",ROUND(O23/P23*Q23,2),IF(N23="Valandinis",ROUND(O23*Q23,2)," "))</f>
        <v> </v>
      </c>
      <c r="S23" s="71"/>
      <c r="T23" s="71"/>
      <c r="U23" s="71"/>
      <c r="V23" s="71"/>
      <c r="W23" s="71"/>
      <c r="X23" s="71"/>
      <c r="Y23" t="str" s="72" cm="1">
        <f t="array" ref="Y23">_xlfn.IFERROR(ROUND(((I23+K23)*(R23+S23+T23+U23+W23+X23))+(R23+S23+T23+U23+W23+X23)+V23,2),"0")</f>
        <v>0</v>
      </c>
      <c r="Z23" s="69"/>
      <c r="AA23" s="69"/>
      <c r="AB23" t="str" s="69" cm="1">
        <f t="array" ref="AB23">IF(OR(Z23="",AA23=""),"",VLOOKUP(CONCATENATE(Z23," dienų darbo savaitė"),'Atostogų išmokų FN'!$A$7:$AH$8,AA23-16)/100)</f>
      </c>
      <c r="AC23" s="73" cm="1">
        <f t="array" ref="AC23">ROUND(IF(Z23="",0,(SUM(R23:U23,W23)*(1+(I23+K23))*AB23)),2)</f>
        <v>0</v>
      </c>
      <c r="AN23" t="str" s="74" cm="1">
        <f t="array" ref="AN23">LEFT(D23,3)</f>
      </c>
      <c r="AO23" t="str" s="74" cm="1">
        <f t="array" ref="AO23">LEFT(E23,3)</f>
      </c>
    </row>
    <row r="24" s="8" customFormat="1" ht="13.55" customHeight="1">
      <c r="B24" t="str" s="75" cm="1">
        <f t="array" ref="B24">IF(OR(D24&lt;&gt;"",F24&lt;&gt;"",D25&lt;&gt;"",F25&lt;&gt;""),B23+1,"")</f>
      </c>
      <c r="C24" s="65"/>
      <c r="D24" s="65"/>
      <c r="E24" s="65"/>
      <c r="F24" s="67"/>
      <c r="G24" s="67"/>
      <c r="H24" s="67"/>
      <c r="I24" s="68" cm="1">
        <f t="array" ref="I24">IF(H24="Neterminuota",0.0131,IF(H24="Terminuota",0.0203,0))</f>
        <v>0</v>
      </c>
      <c r="J24" s="69"/>
      <c r="K24" s="68" cm="1">
        <f t="array" ref="K24">IF(J24="Biudžetinė",0.0014,IF(J24="Verslo įm. ir kt.",0.0046,IF(J24="Kitos organizacijos**",0.003,0)))</f>
        <v>0</v>
      </c>
      <c r="L24" s="69"/>
      <c r="M24" s="70"/>
      <c r="N24" s="70"/>
      <c r="O24" s="71"/>
      <c r="P24" s="71"/>
      <c r="Q24" s="71"/>
      <c r="R24" t="str" s="69" cm="1">
        <f t="array" ref="R24">IF(N24="Mėnesinis",ROUND(O24/P24*Q24,2),IF(N24="Valandinis",ROUND(O24*Q24,2)," "))</f>
        <v> </v>
      </c>
      <c r="S24" s="71"/>
      <c r="T24" s="71"/>
      <c r="U24" s="71"/>
      <c r="V24" s="71"/>
      <c r="W24" s="71"/>
      <c r="X24" s="71"/>
      <c r="Y24" t="str" s="72" cm="1">
        <f t="array" ref="Y24">_xlfn.IFERROR(ROUND(((I24+K24)*(R24+S24+T24+U24+W24+X24))+(R24+S24+T24+U24+W24+X24)+V24,2),"0")</f>
        <v>0</v>
      </c>
      <c r="Z24" s="69"/>
      <c r="AA24" s="69"/>
      <c r="AB24" t="str" s="69" cm="1">
        <f t="array" ref="AB24">IF(OR(Z24="",AA24=""),"",VLOOKUP(CONCATENATE(Z24," dienų darbo savaitė"),'Atostogų išmokų FN'!$A$7:$AH$8,AA24-16)/100)</f>
      </c>
      <c r="AC24" s="73" cm="1">
        <f t="array" ref="AC24">ROUND(IF(Z24="",0,(SUM(R24:U24,W24)*(1+(I24+K24))*AB24)),2)</f>
        <v>0</v>
      </c>
      <c r="AN24" t="str" s="74" cm="1">
        <f t="array" ref="AN24">LEFT(D24,3)</f>
      </c>
      <c r="AO24" t="str" s="74" cm="1">
        <f t="array" ref="AO24">LEFT(E24,3)</f>
      </c>
    </row>
    <row r="25" s="8" customFormat="1" ht="13.55" customHeight="1">
      <c r="B25" t="str" s="75" cm="1">
        <f t="array" ref="B25">IF(OR(D25&lt;&gt;"",F25&lt;&gt;"",D26&lt;&gt;"",F26&lt;&gt;""),B24+1,"")</f>
      </c>
      <c r="C25" s="65"/>
      <c r="D25" s="65"/>
      <c r="E25" s="65"/>
      <c r="F25" s="67"/>
      <c r="G25" s="67"/>
      <c r="H25" s="67"/>
      <c r="I25" s="68" cm="1">
        <f t="array" ref="I25">IF(H25="Neterminuota",0.0131,IF(H25="Terminuota",0.0203,0))</f>
        <v>0</v>
      </c>
      <c r="J25" s="69"/>
      <c r="K25" s="68" cm="1">
        <f t="array" ref="K25">IF(J25="Biudžetinė",0.0014,IF(J25="Verslo įm. ir kt.",0.0046,IF(J25="Kitos organizacijos**",0.003,0)))</f>
        <v>0</v>
      </c>
      <c r="L25" s="69"/>
      <c r="M25" s="70"/>
      <c r="N25" s="70"/>
      <c r="O25" s="71"/>
      <c r="P25" s="71"/>
      <c r="Q25" s="71"/>
      <c r="R25" t="str" s="69" cm="1">
        <f t="array" ref="R25">IF(N25="Mėnesinis",ROUND(O25/P25*Q25,2),IF(N25="Valandinis",ROUND(O25*Q25,2)," "))</f>
        <v> </v>
      </c>
      <c r="S25" s="71"/>
      <c r="T25" s="71"/>
      <c r="U25" s="71"/>
      <c r="V25" s="71"/>
      <c r="W25" s="71"/>
      <c r="X25" s="71"/>
      <c r="Y25" t="str" s="72" cm="1">
        <f t="array" ref="Y25">_xlfn.IFERROR(ROUND(((I25+K25)*(R25+S25+T25+U25+W25+X25))+(R25+S25+T25+U25+W25+X25)+V25,2),"0")</f>
        <v>0</v>
      </c>
      <c r="Z25" s="69"/>
      <c r="AA25" s="69"/>
      <c r="AB25" t="str" s="69" cm="1">
        <f t="array" ref="AB25">IF(OR(Z25="",AA25=""),"",VLOOKUP(CONCATENATE(Z25," dienų darbo savaitė"),'Atostogų išmokų FN'!$A$7:$AH$8,AA25-16)/100)</f>
      </c>
      <c r="AC25" s="73" cm="1">
        <f t="array" ref="AC25">ROUND(IF(Z25="",0,(SUM(R25:U25,W25)*(1+(I25+K25))*AB25)),2)</f>
        <v>0</v>
      </c>
      <c r="AN25" t="str" s="74" cm="1">
        <f t="array" ref="AN25">LEFT(D25,3)</f>
      </c>
      <c r="AO25" t="str" s="74" cm="1">
        <f t="array" ref="AO25">LEFT(E25,3)</f>
      </c>
    </row>
    <row r="26" s="8" customFormat="1" ht="13.55" customHeight="1">
      <c r="B26" t="str" s="75" cm="1">
        <f t="array" ref="B26">IF(OR(D26&lt;&gt;"",F26&lt;&gt;"",D27&lt;&gt;"",F27&lt;&gt;""),B25+1,"")</f>
      </c>
      <c r="C26" s="65"/>
      <c r="D26" s="65"/>
      <c r="E26" s="65"/>
      <c r="F26" s="76"/>
      <c r="G26" s="76"/>
      <c r="H26" s="67"/>
      <c r="I26" s="68" cm="1">
        <f t="array" ref="I26">IF(H26="Neterminuota",0.0131,IF(H26="Terminuota",0.0203,0))</f>
        <v>0</v>
      </c>
      <c r="J26" s="69"/>
      <c r="K26" s="68" cm="1">
        <f t="array" ref="K26">IF(J26="Biudžetinė",0.0014,IF(J26="Verslo įm. ir kt.",0.0046,IF(J26="Kitos organizacijos**",0.003,0)))</f>
        <v>0</v>
      </c>
      <c r="L26" s="69"/>
      <c r="M26" s="70"/>
      <c r="N26" s="70"/>
      <c r="O26" s="71"/>
      <c r="P26" s="71"/>
      <c r="Q26" s="71"/>
      <c r="R26" t="str" s="69" cm="1">
        <f t="array" ref="R26">IF(N26="Mėnesinis",ROUND(O26/P26*Q26,2),IF(N26="Valandinis",ROUND(O26*Q26,2)," "))</f>
        <v> </v>
      </c>
      <c r="S26" s="71"/>
      <c r="T26" s="71"/>
      <c r="U26" s="71"/>
      <c r="V26" s="71"/>
      <c r="W26" s="71"/>
      <c r="X26" s="71"/>
      <c r="Y26" t="str" s="72" cm="1">
        <f t="array" ref="Y26">_xlfn.IFERROR(ROUND(((I26+K26)*(R26+S26+T26+U26+W26+X26))+(R26+S26+T26+U26+W26+X26)+V26,2),"0")</f>
        <v>0</v>
      </c>
      <c r="Z26" s="69"/>
      <c r="AA26" s="69"/>
      <c r="AB26" t="str" s="69" cm="1">
        <f t="array" ref="AB26">IF(OR(Z26="",AA26=""),"",VLOOKUP(CONCATENATE(Z26," dienų darbo savaitė"),'Atostogų išmokų FN'!$A$7:$AH$8,AA26-16)/100)</f>
      </c>
      <c r="AC26" s="73" cm="1">
        <f t="array" ref="AC26">ROUND(IF(Z26="",0,(SUM(R26:U26,W26)*(1+(I26+K26))*AB26)),2)</f>
        <v>0</v>
      </c>
      <c r="AN26" t="str" s="74" cm="1">
        <f t="array" ref="AN26">LEFT(D26,3)</f>
      </c>
      <c r="AO26" t="str" s="74" cm="1">
        <f t="array" ref="AO26">LEFT(E26,3)</f>
      </c>
    </row>
    <row r="27" s="8" customFormat="1" ht="13.55" customHeight="1">
      <c r="B27" t="str" s="75" cm="1">
        <f t="array" ref="B27">IF(OR(D27&lt;&gt;"",F27&lt;&gt;"",D28&lt;&gt;"",F28&lt;&gt;""),B26+1,"")</f>
      </c>
      <c r="C27" s="65"/>
      <c r="D27" s="65"/>
      <c r="E27" s="65"/>
      <c r="F27" s="76"/>
      <c r="G27" s="76"/>
      <c r="H27" s="67"/>
      <c r="I27" s="68" cm="1">
        <f t="array" ref="I27">IF(H27="Neterminuota",0.0131,IF(H27="Terminuota",0.0203,0))</f>
        <v>0</v>
      </c>
      <c r="J27" s="69"/>
      <c r="K27" s="68" cm="1">
        <f t="array" ref="K27">IF(J27="Biudžetinė",0.0014,IF(J27="Verslo įm. ir kt.",0.0046,IF(J27="Kitos organizacijos**",0.003,0)))</f>
        <v>0</v>
      </c>
      <c r="L27" s="69"/>
      <c r="M27" s="70"/>
      <c r="N27" s="70"/>
      <c r="O27" s="71"/>
      <c r="P27" s="71"/>
      <c r="Q27" s="71"/>
      <c r="R27" t="str" s="69" cm="1">
        <f t="array" ref="R27">IF(N27="Mėnesinis",ROUND(O27/P27*Q27,2),IF(N27="Valandinis",ROUND(O27*Q27,2)," "))</f>
        <v> </v>
      </c>
      <c r="S27" s="71"/>
      <c r="T27" s="71"/>
      <c r="U27" s="71"/>
      <c r="V27" s="71"/>
      <c r="W27" s="71"/>
      <c r="X27" s="71"/>
      <c r="Y27" t="str" s="72" cm="1">
        <f t="array" ref="Y27">_xlfn.IFERROR(ROUND(((I27+K27)*(R27+S27+T27+U27+W27+X27))+(R27+S27+T27+U27+W27+X27)+V27,2),"0")</f>
        <v>0</v>
      </c>
      <c r="Z27" s="69"/>
      <c r="AA27" s="69"/>
      <c r="AB27" t="str" s="69" cm="1">
        <f t="array" ref="AB27">IF(OR(Z27="",AA27=""),"",VLOOKUP(CONCATENATE(Z27," dienų darbo savaitė"),'Atostogų išmokų FN'!$A$7:$AH$8,AA27-16)/100)</f>
      </c>
      <c r="AC27" s="73" cm="1">
        <f t="array" ref="AC27">ROUND(IF(Z27="",0,(SUM(R27:U27,W27)*(1+(I27+K27))*AB27)),2)</f>
        <v>0</v>
      </c>
      <c r="AN27" t="str" s="74" cm="1">
        <f t="array" ref="AN27">LEFT(D27,3)</f>
      </c>
      <c r="AO27" t="str" s="74" cm="1">
        <f t="array" ref="AO27">LEFT(E27,3)</f>
      </c>
    </row>
    <row r="28" s="8" customFormat="1" ht="13.55" customHeight="1">
      <c r="B28" t="str" s="75" cm="1">
        <f t="array" ref="B28">IF(OR(D28&lt;&gt;"",F28&lt;&gt;"",D29&lt;&gt;"",F29&lt;&gt;""),B27+1,"")</f>
      </c>
      <c r="C28" s="65"/>
      <c r="D28" s="65"/>
      <c r="E28" s="65"/>
      <c r="F28" s="76"/>
      <c r="G28" s="76"/>
      <c r="H28" s="67"/>
      <c r="I28" s="68" cm="1">
        <f t="array" ref="I28">IF(H28="Neterminuota",0.0131,IF(H28="Terminuota",0.0203,0))</f>
        <v>0</v>
      </c>
      <c r="J28" s="69"/>
      <c r="K28" s="68" cm="1">
        <f t="array" ref="K28">IF(J28="Biudžetinė",0.0014,IF(J28="Verslo įm. ir kt.",0.0046,IF(J28="Kitos organizacijos**",0.003,0)))</f>
        <v>0</v>
      </c>
      <c r="L28" s="69"/>
      <c r="M28" s="70"/>
      <c r="N28" s="70"/>
      <c r="O28" s="71"/>
      <c r="P28" s="71"/>
      <c r="Q28" s="71"/>
      <c r="R28" t="str" s="69" cm="1">
        <f t="array" ref="R28">IF(N28="Mėnesinis",ROUND(O28/P28*Q28,2),IF(N28="Valandinis",ROUND(O28*Q28,2)," "))</f>
        <v> </v>
      </c>
      <c r="S28" s="71"/>
      <c r="T28" s="71"/>
      <c r="U28" s="71"/>
      <c r="V28" s="71"/>
      <c r="W28" s="71"/>
      <c r="X28" s="71"/>
      <c r="Y28" t="str" s="72" cm="1">
        <f t="array" ref="Y28">_xlfn.IFERROR(ROUND(((I28+K28)*(R28+S28+T28+U28+W28+X28))+(R28+S28+T28+U28+W28+X28)+V28,2),"0")</f>
        <v>0</v>
      </c>
      <c r="Z28" s="69"/>
      <c r="AA28" s="69"/>
      <c r="AB28" t="str" s="69" cm="1">
        <f t="array" ref="AB28">IF(OR(Z28="",AA28=""),"",VLOOKUP(CONCATENATE(Z28," dienų darbo savaitė"),'Atostogų išmokų FN'!$A$7:$AH$8,AA28-16)/100)</f>
      </c>
      <c r="AC28" s="73" cm="1">
        <f t="array" ref="AC28">ROUND(IF(Z28="",0,(SUM(R28:U28,W28)*(1+(I28+K28))*AB28)),2)</f>
        <v>0</v>
      </c>
      <c r="AN28" t="str" s="74" cm="1">
        <f t="array" ref="AN28">LEFT(D28,3)</f>
      </c>
      <c r="AO28" t="str" s="74" cm="1">
        <f t="array" ref="AO28">LEFT(E28,3)</f>
      </c>
    </row>
    <row r="29" s="8" customFormat="1" ht="13.55" customHeight="1">
      <c r="B29" t="str" s="75" cm="1">
        <f t="array" ref="B29">IF(OR(D29&lt;&gt;"",F29&lt;&gt;"",D48&lt;&gt;"",F48&lt;&gt;""),B28+1,"")</f>
      </c>
      <c r="C29" s="65"/>
      <c r="D29" s="77"/>
      <c r="E29" s="77"/>
      <c r="F29" s="67"/>
      <c r="G29" s="67"/>
      <c r="H29" s="67"/>
      <c r="I29" s="68" cm="1">
        <f t="array" ref="I29">IF(H29="Neterminuota",0.0131,IF(H29="Terminuota",0.0203,0))</f>
        <v>0</v>
      </c>
      <c r="J29" s="69"/>
      <c r="K29" s="68" cm="1">
        <f t="array" ref="K29">IF(J29="Biudžetinė",0.0014,IF(J29="Verslo įm. ir kt.",0.0046,IF(J29="Kitos organizacijos**",0.003,0)))</f>
        <v>0</v>
      </c>
      <c r="L29" s="69"/>
      <c r="M29" s="70"/>
      <c r="N29" s="70"/>
      <c r="O29" s="71"/>
      <c r="P29" s="71"/>
      <c r="Q29" s="71"/>
      <c r="R29" t="str" s="69" cm="1">
        <f t="array" ref="R29">IF(N29="Mėnesinis",ROUND(O29/P29*Q29,2),IF(N29="Valandinis",ROUND(O29*Q29,2)," "))</f>
        <v> </v>
      </c>
      <c r="S29" s="71"/>
      <c r="T29" s="71"/>
      <c r="U29" s="71"/>
      <c r="V29" s="71"/>
      <c r="W29" s="71"/>
      <c r="X29" s="71"/>
      <c r="Y29" t="str" s="72" cm="1">
        <f t="array" ref="Y29">_xlfn.IFERROR(ROUND(((I29+K29)*(R29+S29+T29+U29+W29+X29))+(R29+S29+T29+U29+W29+X29)+V29,2),"0")</f>
        <v>0</v>
      </c>
      <c r="Z29" s="69"/>
      <c r="AA29" s="69"/>
      <c r="AB29" t="str" s="69" cm="1">
        <f t="array" ref="AB29">IF(OR(Z29="",AA29=""),"",VLOOKUP(CONCATENATE(Z29," dienų darbo savaitė"),'Atostogų išmokų FN'!$A$7:$AH$8,AA29-16)/100)</f>
      </c>
      <c r="AC29" s="73" cm="1">
        <f t="array" ref="AC29">ROUND(IF(Z29="",0,(SUM(R29:U29,W29)*(1+(I29+K29))*AB29)),2)</f>
        <v>0</v>
      </c>
      <c r="AN29" t="str" s="74" cm="1">
        <f t="array" ref="AN29">LEFT(D29,3)</f>
      </c>
      <c r="AO29" t="str" s="74" cm="1">
        <f t="array" ref="AO29">LEFT(E29,3)</f>
      </c>
    </row>
    <row r="30" s="8" customFormat="1" ht="13.55" customHeight="1">
      <c r="B30" s="75"/>
      <c r="C30" s="65"/>
      <c r="D30" s="77"/>
      <c r="E30" s="77"/>
      <c r="F30" s="67"/>
      <c r="G30" s="67"/>
      <c r="H30" s="67"/>
      <c r="I30" s="68" cm="1">
        <f t="array" ref="I30">IF(H30="Neterminuota",0.0131,IF(H30="Terminuota",0.0203,0))</f>
        <v>0</v>
      </c>
      <c r="J30" s="69"/>
      <c r="K30" s="68" cm="1">
        <f t="array" ref="K30">IF(J30="Biudžetinė",0.0014,IF(J30="Verslo įm. ir kt.",0.0046,IF(J30="Kitos organizacijos**",0.003,0)))</f>
        <v>0</v>
      </c>
      <c r="L30" s="69"/>
      <c r="M30" s="70"/>
      <c r="N30" s="70"/>
      <c r="O30" s="71"/>
      <c r="P30" s="71"/>
      <c r="Q30" s="71"/>
      <c r="R30" t="str" s="69" cm="1">
        <f t="array" ref="R30">IF(N30="Mėnesinis",ROUND(O30/P30*Q30,2),IF(N30="Valandinis",ROUND(O30*Q30,2)," "))</f>
        <v> </v>
      </c>
      <c r="S30" s="71"/>
      <c r="T30" s="71"/>
      <c r="U30" s="71"/>
      <c r="V30" s="71"/>
      <c r="W30" s="71"/>
      <c r="X30" s="71"/>
      <c r="Y30" t="str" s="72" cm="1">
        <f t="array" ref="Y30">_xlfn.IFERROR(ROUND(((I30+K30)*(R30+S30+T30+U30+W30+X30))+(R30+S30+T30+U30+W30+X30)+V30,2),"0")</f>
        <v>0</v>
      </c>
      <c r="Z30" s="69"/>
      <c r="AA30" s="69"/>
      <c r="AB30" t="str" s="69" cm="1">
        <f t="array" ref="AB30">IF(OR(Z30="",AA30=""),"",VLOOKUP(CONCATENATE(Z30," dienų darbo savaitė"),'Atostogų išmokų FN'!$A$7:$AH$8,AA30-16)/100)</f>
      </c>
      <c r="AC30" s="73" cm="1">
        <f t="array" ref="AC30">ROUND(IF(Z30="",0,(SUM(R30:U30,W30)*(1+(I30+K30))*AB30)),2)</f>
        <v>0</v>
      </c>
      <c r="AN30" t="str" s="74" cm="1">
        <f t="array" ref="AN30">LEFT(D30,3)</f>
      </c>
      <c r="AO30" t="str" s="74" cm="1">
        <f t="array" ref="AO30">LEFT(E30,3)</f>
      </c>
    </row>
    <row r="31" s="8" customFormat="1" ht="13.55" customHeight="1">
      <c r="B31" s="75"/>
      <c r="C31" s="65"/>
      <c r="D31" s="77"/>
      <c r="E31" s="77"/>
      <c r="F31" s="67"/>
      <c r="G31" s="67"/>
      <c r="H31" s="67"/>
      <c r="I31" s="68" cm="1">
        <f t="array" ref="I31">IF(H31="Neterminuota",0.0131,IF(H31="Terminuota",0.0203,0))</f>
        <v>0</v>
      </c>
      <c r="J31" s="69"/>
      <c r="K31" s="68" cm="1">
        <f t="array" ref="K31">IF(J31="Biudžetinė",0.0014,IF(J31="Verslo įm. ir kt.",0.0046,IF(J31="Kitos organizacijos**",0.003,0)))</f>
        <v>0</v>
      </c>
      <c r="L31" s="69"/>
      <c r="M31" s="70"/>
      <c r="N31" s="70"/>
      <c r="O31" s="71"/>
      <c r="P31" s="71"/>
      <c r="Q31" s="71"/>
      <c r="R31" t="str" s="69" cm="1">
        <f t="array" ref="R31">IF(N31="Mėnesinis",ROUND(O31/P31*Q31,2),IF(N31="Valandinis",ROUND(O31*Q31,2)," "))</f>
        <v> </v>
      </c>
      <c r="S31" s="71"/>
      <c r="T31" s="71"/>
      <c r="U31" s="71"/>
      <c r="V31" s="71"/>
      <c r="W31" s="71"/>
      <c r="X31" s="71"/>
      <c r="Y31" t="str" s="72" cm="1">
        <f t="array" ref="Y31">_xlfn.IFERROR(ROUND(((I31+K31)*(R31+S31+T31+U31+W31+X31))+(R31+S31+T31+U31+W31+X31)+V31,2),"0")</f>
        <v>0</v>
      </c>
      <c r="Z31" s="69"/>
      <c r="AA31" s="69"/>
      <c r="AB31" t="str" s="69" cm="1">
        <f t="array" ref="AB31">IF(OR(Z31="",AA31=""),"",VLOOKUP(CONCATENATE(Z31," dienų darbo savaitė"),'Atostogų išmokų FN'!$A$7:$AH$8,AA31-16)/100)</f>
      </c>
      <c r="AC31" s="73" cm="1">
        <f t="array" ref="AC31">ROUND(IF(Z31="",0,(SUM(R31:U31,W31)*(1+(I31+K31))*AB31)),2)</f>
        <v>0</v>
      </c>
      <c r="AN31" t="str" s="74" cm="1">
        <f t="array" ref="AN31">LEFT(D31,3)</f>
      </c>
      <c r="AO31" t="str" s="74" cm="1">
        <f t="array" ref="AO31">LEFT(E31,3)</f>
      </c>
    </row>
    <row r="32" s="8" customFormat="1" ht="13.55" customHeight="1">
      <c r="B32" s="75"/>
      <c r="C32" s="65"/>
      <c r="D32" s="77"/>
      <c r="E32" s="77"/>
      <c r="F32" s="67"/>
      <c r="G32" s="67"/>
      <c r="H32" s="67"/>
      <c r="I32" s="68" cm="1">
        <f t="array" ref="I32">IF(H32="Neterminuota",0.0131,IF(H32="Terminuota",0.0203,0))</f>
        <v>0</v>
      </c>
      <c r="J32" s="69"/>
      <c r="K32" s="68" cm="1">
        <f t="array" ref="K32">IF(J32="Biudžetinė",0.0014,IF(J32="Verslo įm. ir kt.",0.0046,IF(J32="Kitos organizacijos**",0.003,0)))</f>
        <v>0</v>
      </c>
      <c r="L32" s="69"/>
      <c r="M32" s="70"/>
      <c r="N32" s="70"/>
      <c r="O32" s="71"/>
      <c r="P32" s="71"/>
      <c r="Q32" s="71"/>
      <c r="R32" t="str" s="69" cm="1">
        <f t="array" ref="R32">IF(N32="Mėnesinis",ROUND(O32/P32*Q32,2),IF(N32="Valandinis",ROUND(O32*Q32,2)," "))</f>
        <v> </v>
      </c>
      <c r="S32" s="71"/>
      <c r="T32" s="71"/>
      <c r="U32" s="71"/>
      <c r="V32" s="71"/>
      <c r="W32" s="71"/>
      <c r="X32" s="71"/>
      <c r="Y32" t="str" s="72" cm="1">
        <f t="array" ref="Y32">_xlfn.IFERROR(ROUND(((I32+K32)*(R32+S32+T32+U32+W32+X32))+(R32+S32+T32+U32+W32+X32)+V32,2),"0")</f>
        <v>0</v>
      </c>
      <c r="Z32" s="69"/>
      <c r="AA32" s="69"/>
      <c r="AB32" t="str" s="69" cm="1">
        <f t="array" ref="AB32">IF(OR(Z32="",AA32=""),"",VLOOKUP(CONCATENATE(Z32," dienų darbo savaitė"),'Atostogų išmokų FN'!$A$7:$AH$8,AA32-16)/100)</f>
      </c>
      <c r="AC32" s="73" cm="1">
        <f t="array" ref="AC32">ROUND(IF(Z32="",0,(SUM(R32:U32,W32)*(1+(I32+K32))*AB32)),2)</f>
        <v>0</v>
      </c>
      <c r="AN32" t="str" s="74" cm="1">
        <f t="array" ref="AN32">LEFT(D32,3)</f>
      </c>
      <c r="AO32" t="str" s="74" cm="1">
        <f t="array" ref="AO32">LEFT(E32,3)</f>
      </c>
    </row>
    <row r="33" s="8" customFormat="1" ht="13.55" customHeight="1">
      <c r="B33" s="75"/>
      <c r="C33" s="65"/>
      <c r="D33" s="77"/>
      <c r="E33" s="77"/>
      <c r="F33" s="67"/>
      <c r="G33" s="67"/>
      <c r="H33" s="67"/>
      <c r="I33" s="68" cm="1">
        <f t="array" ref="I33">IF(H33="Neterminuota",0.0131,IF(H33="Terminuota",0.0203,0))</f>
        <v>0</v>
      </c>
      <c r="J33" s="69"/>
      <c r="K33" s="68" cm="1">
        <f t="array" ref="K33">IF(J33="Biudžetinė",0.0014,IF(J33="Verslo įm. ir kt.",0.0046,IF(J33="Kitos organizacijos**",0.003,0)))</f>
        <v>0</v>
      </c>
      <c r="L33" s="69"/>
      <c r="M33" s="70"/>
      <c r="N33" s="70"/>
      <c r="O33" s="71"/>
      <c r="P33" s="71"/>
      <c r="Q33" s="71"/>
      <c r="R33" t="str" s="69" cm="1">
        <f t="array" ref="R33">IF(N33="Mėnesinis",ROUND(O33/P33*Q33,2),IF(N33="Valandinis",ROUND(O33*Q33,2)," "))</f>
        <v> </v>
      </c>
      <c r="S33" s="71"/>
      <c r="T33" s="71"/>
      <c r="U33" s="71"/>
      <c r="V33" s="71"/>
      <c r="W33" s="71"/>
      <c r="X33" s="71"/>
      <c r="Y33" t="str" s="72" cm="1">
        <f t="array" ref="Y33">_xlfn.IFERROR(ROUND(((I33+K33)*(R33+S33+T33+U33+W33+X33))+(R33+S33+T33+U33+W33+X33)+V33,2),"0")</f>
        <v>0</v>
      </c>
      <c r="Z33" s="69"/>
      <c r="AA33" s="69"/>
      <c r="AB33" t="str" s="69" cm="1">
        <f t="array" ref="AB33">IF(OR(Z33="",AA33=""),"",VLOOKUP(CONCATENATE(Z33," dienų darbo savaitė"),'Atostogų išmokų FN'!$A$7:$AH$8,AA33-16)/100)</f>
      </c>
      <c r="AC33" s="73" cm="1">
        <f t="array" ref="AC33">ROUND(IF(Z33="",0,(SUM(R33:U33,W33)*(1+(I33+K33))*AB33)),2)</f>
        <v>0</v>
      </c>
      <c r="AN33" t="str" s="74" cm="1">
        <f t="array" ref="AN33">LEFT(D33,3)</f>
      </c>
      <c r="AO33" t="str" s="74" cm="1">
        <f t="array" ref="AO33">LEFT(E33,3)</f>
      </c>
    </row>
    <row r="34" s="8" customFormat="1" ht="13.55" customHeight="1">
      <c r="B34" s="75"/>
      <c r="C34" s="65"/>
      <c r="D34" s="77"/>
      <c r="E34" s="77"/>
      <c r="F34" s="67"/>
      <c r="G34" s="67"/>
      <c r="H34" s="67"/>
      <c r="I34" s="68" cm="1">
        <f t="array" ref="I34">IF(H34="Neterminuota",0.0131,IF(H34="Terminuota",0.0203,0))</f>
        <v>0</v>
      </c>
      <c r="J34" s="69"/>
      <c r="K34" s="68" cm="1">
        <f t="array" ref="K34">IF(J34="Biudžetinė",0.0014,IF(J34="Verslo įm. ir kt.",0.0046,IF(J34="Kitos organizacijos**",0.003,0)))</f>
        <v>0</v>
      </c>
      <c r="L34" s="69"/>
      <c r="M34" s="70"/>
      <c r="N34" s="70"/>
      <c r="O34" s="71"/>
      <c r="P34" s="71"/>
      <c r="Q34" s="71"/>
      <c r="R34" t="str" s="69" cm="1">
        <f t="array" ref="R34">IF(N34="Mėnesinis",ROUND(O34/P34*Q34,2),IF(N34="Valandinis",ROUND(O34*Q34,2)," "))</f>
        <v> </v>
      </c>
      <c r="S34" s="71"/>
      <c r="T34" s="71"/>
      <c r="U34" s="71"/>
      <c r="V34" s="71"/>
      <c r="W34" s="71"/>
      <c r="X34" s="71"/>
      <c r="Y34" t="str" s="72" cm="1">
        <f t="array" ref="Y34">_xlfn.IFERROR(ROUND(((I34+K34)*(R34+S34+T34+U34+W34+X34))+(R34+S34+T34+U34+W34+X34)+V34,2),"0")</f>
        <v>0</v>
      </c>
      <c r="Z34" s="69"/>
      <c r="AA34" s="69"/>
      <c r="AB34" t="str" s="69" cm="1">
        <f t="array" ref="AB34">IF(OR(Z34="",AA34=""),"",VLOOKUP(CONCATENATE(Z34," dienų darbo savaitė"),'Atostogų išmokų FN'!$A$7:$AH$8,AA34-16)/100)</f>
      </c>
      <c r="AC34" s="73" cm="1">
        <f t="array" ref="AC34">ROUND(IF(Z34="",0,(SUM(R34:U34,W34)*(1+(I34+K34))*AB34)),2)</f>
        <v>0</v>
      </c>
      <c r="AN34" t="str" s="74" cm="1">
        <f t="array" ref="AN34">LEFT(D34,3)</f>
      </c>
      <c r="AO34" t="str" s="74" cm="1">
        <f t="array" ref="AO34">LEFT(E34,3)</f>
      </c>
    </row>
    <row r="35" s="8" customFormat="1" ht="13.55" customHeight="1">
      <c r="B35" s="75"/>
      <c r="C35" s="65"/>
      <c r="D35" s="77"/>
      <c r="E35" s="77"/>
      <c r="F35" s="67"/>
      <c r="G35" s="67"/>
      <c r="H35" s="67"/>
      <c r="I35" s="68" cm="1">
        <f t="array" ref="I35">IF(H35="Neterminuota",0.0131,IF(H35="Terminuota",0.0203,0))</f>
        <v>0</v>
      </c>
      <c r="J35" s="69"/>
      <c r="K35" s="68" cm="1">
        <f t="array" ref="K35">IF(J35="Biudžetinė",0.0014,IF(J35="Verslo įm. ir kt.",0.0046,IF(J35="Kitos organizacijos**",0.003,0)))</f>
        <v>0</v>
      </c>
      <c r="L35" s="69"/>
      <c r="M35" s="70"/>
      <c r="N35" s="70"/>
      <c r="O35" s="71"/>
      <c r="P35" s="71"/>
      <c r="Q35" s="71"/>
      <c r="R35" t="str" s="69" cm="1">
        <f t="array" ref="R35">IF(N35="Mėnesinis",ROUND(O35/P35*Q35,2),IF(N35="Valandinis",ROUND(O35*Q35,2)," "))</f>
        <v> </v>
      </c>
      <c r="S35" s="71"/>
      <c r="T35" s="71"/>
      <c r="U35" s="71"/>
      <c r="V35" s="71"/>
      <c r="W35" s="71"/>
      <c r="X35" s="71"/>
      <c r="Y35" t="str" s="72" cm="1">
        <f t="array" ref="Y35">_xlfn.IFERROR(ROUND(((I35+K35)*(R35+S35+T35+U35+W35+X35))+(R35+S35+T35+U35+W35+X35)+V35,2),"0")</f>
        <v>0</v>
      </c>
      <c r="Z35" s="69"/>
      <c r="AA35" s="69"/>
      <c r="AB35" t="str" s="69" cm="1">
        <f t="array" ref="AB35">IF(OR(Z35="",AA35=""),"",VLOOKUP(CONCATENATE(Z35," dienų darbo savaitė"),'Atostogų išmokų FN'!$A$7:$AH$8,AA35-16)/100)</f>
      </c>
      <c r="AC35" s="73" cm="1">
        <f t="array" ref="AC35">ROUND(IF(Z35="",0,(SUM(R35:U35,W35)*(1+(I35+K35))*AB35)),2)</f>
        <v>0</v>
      </c>
      <c r="AN35" t="str" s="74" cm="1">
        <f t="array" ref="AN35">LEFT(D35,3)</f>
      </c>
      <c r="AO35" t="str" s="74" cm="1">
        <f t="array" ref="AO35">LEFT(E35,3)</f>
      </c>
    </row>
    <row r="36" s="8" customFormat="1" ht="13.55" customHeight="1">
      <c r="B36" s="75"/>
      <c r="C36" s="65"/>
      <c r="D36" s="77"/>
      <c r="E36" s="77"/>
      <c r="F36" s="67"/>
      <c r="G36" s="67"/>
      <c r="H36" s="67"/>
      <c r="I36" s="68" cm="1">
        <f t="array" ref="I36">IF(H36="Neterminuota",0.0131,IF(H36="Terminuota",0.0203,0))</f>
        <v>0</v>
      </c>
      <c r="J36" s="69"/>
      <c r="K36" s="68" cm="1">
        <f t="array" ref="K36">IF(J36="Biudžetinė",0.0014,IF(J36="Verslo įm. ir kt.",0.0046,IF(J36="Kitos organizacijos**",0.003,0)))</f>
        <v>0</v>
      </c>
      <c r="L36" s="69"/>
      <c r="M36" s="70"/>
      <c r="N36" s="70"/>
      <c r="O36" s="71"/>
      <c r="P36" s="71"/>
      <c r="Q36" s="71"/>
      <c r="R36" t="str" s="69" cm="1">
        <f t="array" ref="R36">IF(N36="Mėnesinis",ROUND(O36/P36*Q36,2),IF(N36="Valandinis",ROUND(O36*Q36,2)," "))</f>
        <v> </v>
      </c>
      <c r="S36" s="71"/>
      <c r="T36" s="71"/>
      <c r="U36" s="71"/>
      <c r="V36" s="71"/>
      <c r="W36" s="71"/>
      <c r="X36" s="71"/>
      <c r="Y36" t="str" s="72" cm="1">
        <f t="array" ref="Y36">_xlfn.IFERROR(ROUND(((I36+K36)*(R36+S36+T36+U36+W36+X36))+(R36+S36+T36+U36+W36+X36)+V36,2),"0")</f>
        <v>0</v>
      </c>
      <c r="Z36" s="69"/>
      <c r="AA36" s="69"/>
      <c r="AB36" t="str" s="69" cm="1">
        <f t="array" ref="AB36">IF(OR(Z36="",AA36=""),"",VLOOKUP(CONCATENATE(Z36," dienų darbo savaitė"),'Atostogų išmokų FN'!$A$7:$AH$8,AA36-16)/100)</f>
      </c>
      <c r="AC36" s="73" cm="1">
        <f t="array" ref="AC36">ROUND(IF(Z36="",0,(SUM(R36:U36,W36)*(1+(I36+K36))*AB36)),2)</f>
        <v>0</v>
      </c>
      <c r="AN36" t="str" s="74" cm="1">
        <f t="array" ref="AN36">LEFT(D36,3)</f>
      </c>
      <c r="AO36" t="str" s="74" cm="1">
        <f t="array" ref="AO36">LEFT(E36,3)</f>
      </c>
    </row>
    <row r="37" s="8" customFormat="1" ht="13.55" customHeight="1">
      <c r="B37" s="75"/>
      <c r="C37" s="65"/>
      <c r="D37" s="77"/>
      <c r="E37" s="77"/>
      <c r="F37" s="67"/>
      <c r="G37" s="67"/>
      <c r="H37" s="67"/>
      <c r="I37" s="68" cm="1">
        <f t="array" ref="I37">IF(H37="Neterminuota",0.0131,IF(H37="Terminuota",0.0203,0))</f>
        <v>0</v>
      </c>
      <c r="J37" s="69"/>
      <c r="K37" s="68" cm="1">
        <f t="array" ref="K37">IF(J37="Biudžetinė",0.0014,IF(J37="Verslo įm. ir kt.",0.0046,IF(J37="Kitos organizacijos**",0.003,0)))</f>
        <v>0</v>
      </c>
      <c r="L37" s="69"/>
      <c r="M37" s="70"/>
      <c r="N37" s="70"/>
      <c r="O37" s="71"/>
      <c r="P37" s="71"/>
      <c r="Q37" s="71"/>
      <c r="R37" t="str" s="69" cm="1">
        <f t="array" ref="R37">IF(N37="Mėnesinis",ROUND(O37/P37*Q37,2),IF(N37="Valandinis",ROUND(O37*Q37,2)," "))</f>
        <v> </v>
      </c>
      <c r="S37" s="71"/>
      <c r="T37" s="71"/>
      <c r="U37" s="71"/>
      <c r="V37" s="71"/>
      <c r="W37" s="71"/>
      <c r="X37" s="71"/>
      <c r="Y37" t="str" s="72" cm="1">
        <f t="array" ref="Y37">_xlfn.IFERROR(ROUND(((I37+K37)*(R37+S37+T37+U37+W37+X37))+(R37+S37+T37+U37+W37+X37)+V37,2),"0")</f>
        <v>0</v>
      </c>
      <c r="Z37" s="69"/>
      <c r="AA37" s="69"/>
      <c r="AB37" t="str" s="69" cm="1">
        <f t="array" ref="AB37">IF(OR(Z37="",AA37=""),"",VLOOKUP(CONCATENATE(Z37," dienų darbo savaitė"),'Atostogų išmokų FN'!$A$7:$AH$8,AA37-16)/100)</f>
      </c>
      <c r="AC37" s="73" cm="1">
        <f t="array" ref="AC37">ROUND(IF(Z37="",0,(SUM(R37:U37,W37)*(1+(I37+K37))*AB37)),2)</f>
        <v>0</v>
      </c>
      <c r="AN37" t="str" s="74" cm="1">
        <f t="array" ref="AN37">LEFT(D37,3)</f>
      </c>
      <c r="AO37" t="str" s="74" cm="1">
        <f t="array" ref="AO37">LEFT(E37,3)</f>
      </c>
    </row>
    <row r="38" s="8" customFormat="1" ht="13.55" customHeight="1">
      <c r="B38" s="75"/>
      <c r="C38" s="65"/>
      <c r="D38" s="77"/>
      <c r="E38" s="77"/>
      <c r="F38" s="67"/>
      <c r="G38" s="67"/>
      <c r="H38" s="67"/>
      <c r="I38" s="68" cm="1">
        <f t="array" ref="I38">IF(H38="Neterminuota",0.0131,IF(H38="Terminuota",0.0203,0))</f>
        <v>0</v>
      </c>
      <c r="J38" s="69"/>
      <c r="K38" s="68" cm="1">
        <f t="array" ref="K38">IF(J38="Biudžetinė",0.0014,IF(J38="Verslo įm. ir kt.",0.0046,IF(J38="Kitos organizacijos**",0.003,0)))</f>
        <v>0</v>
      </c>
      <c r="L38" s="69"/>
      <c r="M38" s="70"/>
      <c r="N38" s="70"/>
      <c r="O38" s="71"/>
      <c r="P38" s="71"/>
      <c r="Q38" s="71"/>
      <c r="R38" t="str" s="69" cm="1">
        <f t="array" ref="R38">IF(N38="Mėnesinis",ROUND(O38/P38*Q38,2),IF(N38="Valandinis",ROUND(O38*Q38,2)," "))</f>
        <v> </v>
      </c>
      <c r="S38" s="71"/>
      <c r="T38" s="71"/>
      <c r="U38" s="71"/>
      <c r="V38" s="71"/>
      <c r="W38" s="71"/>
      <c r="X38" s="71"/>
      <c r="Y38" t="str" s="72" cm="1">
        <f t="array" ref="Y38">_xlfn.IFERROR(ROUND(((I38+K38)*(R38+S38+T38+U38+W38+X38))+(R38+S38+T38+U38+W38+X38)+V38,2),"0")</f>
        <v>0</v>
      </c>
      <c r="Z38" s="69"/>
      <c r="AA38" s="69"/>
      <c r="AB38" t="str" s="69" cm="1">
        <f t="array" ref="AB38">IF(OR(Z38="",AA38=""),"",VLOOKUP(CONCATENATE(Z38," dienų darbo savaitė"),'Atostogų išmokų FN'!$A$7:$AH$8,AA38-16)/100)</f>
      </c>
      <c r="AC38" s="73" cm="1">
        <f t="array" ref="AC38">ROUND(IF(Z38="",0,(SUM(R38:U38,W38)*(1+(I38+K38))*AB38)),2)</f>
        <v>0</v>
      </c>
      <c r="AN38" t="str" s="74" cm="1">
        <f t="array" ref="AN38">LEFT(D38,3)</f>
      </c>
      <c r="AO38" t="str" s="74" cm="1">
        <f t="array" ref="AO38">LEFT(E38,3)</f>
      </c>
    </row>
    <row r="39" s="8" customFormat="1" ht="13.55" customHeight="1">
      <c r="B39" s="75"/>
      <c r="C39" s="65"/>
      <c r="D39" s="77"/>
      <c r="E39" s="77"/>
      <c r="F39" s="67"/>
      <c r="G39" s="67"/>
      <c r="H39" s="67"/>
      <c r="I39" s="68" cm="1">
        <f t="array" ref="I39">IF(H39="Neterminuota",0.0131,IF(H39="Terminuota",0.0203,0))</f>
        <v>0</v>
      </c>
      <c r="J39" s="69"/>
      <c r="K39" s="68" cm="1">
        <f t="array" ref="K39">IF(J39="Biudžetinė",0.0014,IF(J39="Verslo įm. ir kt.",0.0046,IF(J39="Kitos organizacijos**",0.003,0)))</f>
        <v>0</v>
      </c>
      <c r="L39" s="69"/>
      <c r="M39" s="70"/>
      <c r="N39" s="70"/>
      <c r="O39" s="71"/>
      <c r="P39" s="71"/>
      <c r="Q39" s="71"/>
      <c r="R39" t="str" s="69" cm="1">
        <f t="array" ref="R39">IF(N39="Mėnesinis",ROUND(O39/P39*Q39,2),IF(N39="Valandinis",ROUND(O39*Q39,2)," "))</f>
        <v> </v>
      </c>
      <c r="S39" s="71"/>
      <c r="T39" s="71"/>
      <c r="U39" s="71"/>
      <c r="V39" s="71"/>
      <c r="W39" s="71"/>
      <c r="X39" s="71"/>
      <c r="Y39" t="str" s="72" cm="1">
        <f t="array" ref="Y39">_xlfn.IFERROR(ROUND(((I39+K39)*(R39+S39+T39+U39+W39+X39))+(R39+S39+T39+U39+W39+X39)+V39,2),"0")</f>
        <v>0</v>
      </c>
      <c r="Z39" s="69"/>
      <c r="AA39" s="69"/>
      <c r="AB39" t="str" s="69" cm="1">
        <f t="array" ref="AB39">IF(OR(Z39="",AA39=""),"",VLOOKUP(CONCATENATE(Z39," dienų darbo savaitė"),'Atostogų išmokų FN'!$A$7:$AH$8,AA39-16)/100)</f>
      </c>
      <c r="AC39" s="73" cm="1">
        <f t="array" ref="AC39">ROUND(IF(Z39="",0,(SUM(R39:U39,W39)*(1+(I39+K39))*AB39)),2)</f>
        <v>0</v>
      </c>
      <c r="AN39" t="str" s="74" cm="1">
        <f t="array" ref="AN39">LEFT(D39,3)</f>
      </c>
      <c r="AO39" t="str" s="74" cm="1">
        <f t="array" ref="AO39">LEFT(E39,3)</f>
      </c>
    </row>
    <row r="40" s="8" customFormat="1" ht="13.55" customHeight="1">
      <c r="B40" s="75"/>
      <c r="C40" s="65"/>
      <c r="D40" s="77"/>
      <c r="E40" s="77"/>
      <c r="F40" s="67"/>
      <c r="G40" s="67"/>
      <c r="H40" s="67"/>
      <c r="I40" s="68" cm="1">
        <f t="array" ref="I40">IF(H40="Neterminuota",0.0131,IF(H40="Terminuota",0.0203,0))</f>
        <v>0</v>
      </c>
      <c r="J40" s="69"/>
      <c r="K40" s="68" cm="1">
        <f t="array" ref="K40">IF(J40="Biudžetinė",0.0014,IF(J40="Verslo įm. ir kt.",0.0046,IF(J40="Kitos organizacijos**",0.003,0)))</f>
        <v>0</v>
      </c>
      <c r="L40" s="69"/>
      <c r="M40" s="70"/>
      <c r="N40" s="70"/>
      <c r="O40" s="71"/>
      <c r="P40" s="71"/>
      <c r="Q40" s="71"/>
      <c r="R40" t="str" s="69" cm="1">
        <f t="array" ref="R40">IF(N40="Mėnesinis",ROUND(O40/P40*Q40,2),IF(N40="Valandinis",ROUND(O40*Q40,2)," "))</f>
        <v> </v>
      </c>
      <c r="S40" s="71"/>
      <c r="T40" s="71"/>
      <c r="U40" s="71"/>
      <c r="V40" s="71"/>
      <c r="W40" s="71"/>
      <c r="X40" s="71"/>
      <c r="Y40" t="str" s="72" cm="1">
        <f t="array" ref="Y40">_xlfn.IFERROR(ROUND(((I40+K40)*(R40+S40+T40+U40+W40+X40))+(R40+S40+T40+U40+W40+X40)+V40,2),"0")</f>
        <v>0</v>
      </c>
      <c r="Z40" s="69"/>
      <c r="AA40" s="69"/>
      <c r="AB40" t="str" s="69" cm="1">
        <f t="array" ref="AB40">IF(OR(Z40="",AA40=""),"",VLOOKUP(CONCATENATE(Z40," dienų darbo savaitė"),'Atostogų išmokų FN'!$A$7:$AH$8,AA40-16)/100)</f>
      </c>
      <c r="AC40" s="73" cm="1">
        <f t="array" ref="AC40">ROUND(IF(Z40="",0,(SUM(R40:U40,W40)*(1+(I40+K40))*AB40)),2)</f>
        <v>0</v>
      </c>
      <c r="AN40" t="str" s="74" cm="1">
        <f t="array" ref="AN40">LEFT(D40,3)</f>
      </c>
      <c r="AO40" t="str" s="74" cm="1">
        <f t="array" ref="AO40">LEFT(E40,3)</f>
      </c>
    </row>
    <row r="41" s="8" customFormat="1" ht="13.55" customHeight="1">
      <c r="B41" s="75"/>
      <c r="C41" s="65"/>
      <c r="D41" s="77"/>
      <c r="E41" s="77"/>
      <c r="F41" s="67"/>
      <c r="G41" s="67"/>
      <c r="H41" s="67"/>
      <c r="I41" s="68" cm="1">
        <f t="array" ref="I41">IF(H41="Neterminuota",0.0131,IF(H41="Terminuota",0.0203,0))</f>
        <v>0</v>
      </c>
      <c r="J41" s="69"/>
      <c r="K41" s="68" cm="1">
        <f t="array" ref="K41">IF(J41="Biudžetinė",0.0014,IF(J41="Verslo įm. ir kt.",0.0046,IF(J41="Kitos organizacijos**",0.003,0)))</f>
        <v>0</v>
      </c>
      <c r="L41" s="69"/>
      <c r="M41" s="70"/>
      <c r="N41" s="70"/>
      <c r="O41" s="71"/>
      <c r="P41" s="71"/>
      <c r="Q41" s="71"/>
      <c r="R41" t="str" s="69" cm="1">
        <f t="array" ref="R41">IF(N41="Mėnesinis",ROUND(O41/P41*Q41,2),IF(N41="Valandinis",ROUND(O41*Q41,2)," "))</f>
        <v> </v>
      </c>
      <c r="S41" s="71"/>
      <c r="T41" s="71"/>
      <c r="U41" s="71"/>
      <c r="V41" s="71"/>
      <c r="W41" s="71"/>
      <c r="X41" s="71"/>
      <c r="Y41" t="str" s="72" cm="1">
        <f t="array" ref="Y41">_xlfn.IFERROR(ROUND(((I41+K41)*(R41+S41+T41+U41+W41+X41))+(R41+S41+T41+U41+W41+X41)+V41,2),"0")</f>
        <v>0</v>
      </c>
      <c r="Z41" s="69"/>
      <c r="AA41" s="69"/>
      <c r="AB41" t="str" s="69" cm="1">
        <f t="array" ref="AB41">IF(OR(Z41="",AA41=""),"",VLOOKUP(CONCATENATE(Z41," dienų darbo savaitė"),'Atostogų išmokų FN'!$A$7:$AH$8,AA41-16)/100)</f>
      </c>
      <c r="AC41" s="73" cm="1">
        <f t="array" ref="AC41">ROUND(IF(Z41="",0,(SUM(R41:U41,W41)*(1+(I41+K41))*AB41)),2)</f>
        <v>0</v>
      </c>
      <c r="AN41" t="str" s="74" cm="1">
        <f t="array" ref="AN41">LEFT(D41,3)</f>
      </c>
      <c r="AO41" t="str" s="74" cm="1">
        <f t="array" ref="AO41">LEFT(E41,3)</f>
      </c>
    </row>
    <row r="42" s="8" customFormat="1" ht="13.55" customHeight="1">
      <c r="B42" s="75"/>
      <c r="C42" s="65"/>
      <c r="D42" s="77"/>
      <c r="E42" s="77"/>
      <c r="F42" s="67"/>
      <c r="G42" s="67"/>
      <c r="H42" s="67"/>
      <c r="I42" s="68" cm="1">
        <f t="array" ref="I42">IF(H42="Neterminuota",0.0131,IF(H42="Terminuota",0.0203,0))</f>
        <v>0</v>
      </c>
      <c r="J42" s="69"/>
      <c r="K42" s="68" cm="1">
        <f t="array" ref="K42">IF(J42="Biudžetinė",0.0014,IF(J42="Verslo įm. ir kt.",0.0046,IF(J42="Kitos organizacijos**",0.003,0)))</f>
        <v>0</v>
      </c>
      <c r="L42" s="69"/>
      <c r="M42" s="70"/>
      <c r="N42" s="70"/>
      <c r="O42" s="71"/>
      <c r="P42" s="71"/>
      <c r="Q42" s="71"/>
      <c r="R42" t="str" s="69" cm="1">
        <f t="array" ref="R42">IF(N42="Mėnesinis",ROUND(O42/P42*Q42,2),IF(N42="Valandinis",ROUND(O42*Q42,2)," "))</f>
        <v> </v>
      </c>
      <c r="S42" s="71"/>
      <c r="T42" s="71"/>
      <c r="U42" s="71"/>
      <c r="V42" s="71"/>
      <c r="W42" s="71"/>
      <c r="X42" s="71"/>
      <c r="Y42" t="str" s="72" cm="1">
        <f t="array" ref="Y42">_xlfn.IFERROR(ROUND(((I42+K42)*(R42+S42+T42+U42+W42+X42))+(R42+S42+T42+U42+W42+X42)+V42,2),"0")</f>
        <v>0</v>
      </c>
      <c r="Z42" s="69"/>
      <c r="AA42" s="69"/>
      <c r="AB42" t="str" s="69" cm="1">
        <f t="array" ref="AB42">IF(OR(Z42="",AA42=""),"",VLOOKUP(CONCATENATE(Z42," dienų darbo savaitė"),'Atostogų išmokų FN'!$A$7:$AH$8,AA42-16)/100)</f>
      </c>
      <c r="AC42" s="73" cm="1">
        <f t="array" ref="AC42">ROUND(IF(Z42="",0,(SUM(R42:U42,W42)*(1+(I42+K42))*AB42)),2)</f>
        <v>0</v>
      </c>
      <c r="AN42" t="str" s="74" cm="1">
        <f t="array" ref="AN42">LEFT(D42,3)</f>
      </c>
      <c r="AO42" t="str" s="74" cm="1">
        <f t="array" ref="AO42">LEFT(E42,3)</f>
      </c>
    </row>
    <row r="43" s="8" customFormat="1" ht="13.55" customHeight="1">
      <c r="B43" s="75"/>
      <c r="C43" s="65"/>
      <c r="D43" s="77"/>
      <c r="E43" s="77"/>
      <c r="F43" s="67"/>
      <c r="G43" s="67"/>
      <c r="H43" s="67"/>
      <c r="I43" s="68" cm="1">
        <f t="array" ref="I43">IF(H43="Neterminuota",0.0131,IF(H43="Terminuota",0.0203,0))</f>
        <v>0</v>
      </c>
      <c r="J43" s="69"/>
      <c r="K43" s="68" cm="1">
        <f t="array" ref="K43">IF(J43="Biudžetinė",0.0014,IF(J43="Verslo įm. ir kt.",0.0046,IF(J43="Kitos organizacijos**",0.003,0)))</f>
        <v>0</v>
      </c>
      <c r="L43" s="69"/>
      <c r="M43" s="70"/>
      <c r="N43" s="70"/>
      <c r="O43" s="71"/>
      <c r="P43" s="71"/>
      <c r="Q43" s="71"/>
      <c r="R43" t="str" s="69" cm="1">
        <f t="array" ref="R43">IF(N43="Mėnesinis",ROUND(O43/P43*Q43,2),IF(N43="Valandinis",ROUND(O43*Q43,2)," "))</f>
        <v> </v>
      </c>
      <c r="S43" s="71"/>
      <c r="T43" s="71"/>
      <c r="U43" s="71"/>
      <c r="V43" s="71"/>
      <c r="W43" s="71"/>
      <c r="X43" s="71"/>
      <c r="Y43" t="str" s="72" cm="1">
        <f t="array" ref="Y43">_xlfn.IFERROR(ROUND(((I43+K43)*(R43+S43+T43+U43+W43+X43))+(R43+S43+T43+U43+W43+X43)+V43,2),"0")</f>
        <v>0</v>
      </c>
      <c r="Z43" s="69"/>
      <c r="AA43" s="69"/>
      <c r="AB43" t="str" s="69" cm="1">
        <f t="array" ref="AB43">IF(OR(Z43="",AA43=""),"",VLOOKUP(CONCATENATE(Z43," dienų darbo savaitė"),'Atostogų išmokų FN'!$A$7:$AH$8,AA43-16)/100)</f>
      </c>
      <c r="AC43" s="73" cm="1">
        <f t="array" ref="AC43">ROUND(IF(Z43="",0,(SUM(R43:U43,W43)*(1+(I43+K43))*AB43)),2)</f>
        <v>0</v>
      </c>
      <c r="AN43" t="str" s="74" cm="1">
        <f t="array" ref="AN43">LEFT(D43,3)</f>
      </c>
      <c r="AO43" t="str" s="74" cm="1">
        <f t="array" ref="AO43">LEFT(E43,3)</f>
      </c>
    </row>
    <row r="44" s="8" customFormat="1" ht="13.55" customHeight="1">
      <c r="B44" s="75"/>
      <c r="C44" s="65"/>
      <c r="D44" s="77"/>
      <c r="E44" s="77"/>
      <c r="F44" s="67"/>
      <c r="G44" s="67"/>
      <c r="H44" s="67"/>
      <c r="I44" s="68" cm="1">
        <f t="array" ref="I44">IF(H44="Neterminuota",0.0131,IF(H44="Terminuota",0.0203,0))</f>
        <v>0</v>
      </c>
      <c r="J44" s="69"/>
      <c r="K44" s="68" cm="1">
        <f t="array" ref="K44">IF(J44="Biudžetinė",0.0014,IF(J44="Verslo įm. ir kt.",0.0046,IF(J44="Kitos organizacijos**",0.003,0)))</f>
        <v>0</v>
      </c>
      <c r="L44" s="69"/>
      <c r="M44" s="70"/>
      <c r="N44" s="70"/>
      <c r="O44" s="71"/>
      <c r="P44" s="71"/>
      <c r="Q44" s="71"/>
      <c r="R44" t="str" s="69" cm="1">
        <f t="array" ref="R44">IF(N44="Mėnesinis",ROUND(O44/P44*Q44,2),IF(N44="Valandinis",ROUND(O44*Q44,2)," "))</f>
        <v> </v>
      </c>
      <c r="S44" s="71"/>
      <c r="T44" s="71"/>
      <c r="U44" s="71"/>
      <c r="V44" s="71"/>
      <c r="W44" s="71"/>
      <c r="X44" s="71"/>
      <c r="Y44" t="str" s="72" cm="1">
        <f t="array" ref="Y44">_xlfn.IFERROR(ROUND(((I44+K44)*(R44+S44+T44+U44+W44+X44))+(R44+S44+T44+U44+W44+X44)+V44,2),"0")</f>
        <v>0</v>
      </c>
      <c r="Z44" s="69"/>
      <c r="AA44" s="69"/>
      <c r="AB44" t="str" s="69" cm="1">
        <f t="array" ref="AB44">IF(OR(Z44="",AA44=""),"",VLOOKUP(CONCATENATE(Z44," dienų darbo savaitė"),'Atostogų išmokų FN'!$A$7:$AH$8,AA44-16)/100)</f>
      </c>
      <c r="AC44" s="73" cm="1">
        <f t="array" ref="AC44">ROUND(IF(Z44="",0,(SUM(R44:U44,W44)*(1+(I44+K44))*AB44)),2)</f>
        <v>0</v>
      </c>
      <c r="AN44" t="str" s="74" cm="1">
        <f t="array" ref="AN44">LEFT(D44,3)</f>
      </c>
      <c r="AO44" t="str" s="74" cm="1">
        <f t="array" ref="AO44">LEFT(E44,3)</f>
      </c>
    </row>
    <row r="45" s="8" customFormat="1" ht="13.55" customHeight="1">
      <c r="B45" s="75"/>
      <c r="C45" s="65"/>
      <c r="D45" s="77"/>
      <c r="E45" s="77"/>
      <c r="F45" s="67"/>
      <c r="G45" s="67"/>
      <c r="H45" s="67"/>
      <c r="I45" s="68" cm="1">
        <f t="array" ref="I45">IF(H45="Neterminuota",0.0131,IF(H45="Terminuota",0.0203,0))</f>
        <v>0</v>
      </c>
      <c r="J45" s="69"/>
      <c r="K45" s="68" cm="1">
        <f t="array" ref="K45">IF(J45="Biudžetinė",0.0014,IF(J45="Verslo įm. ir kt.",0.0046,IF(J45="Kitos organizacijos**",0.003,0)))</f>
        <v>0</v>
      </c>
      <c r="L45" s="69"/>
      <c r="M45" s="70"/>
      <c r="N45" s="70"/>
      <c r="O45" s="71"/>
      <c r="P45" s="71"/>
      <c r="Q45" s="71"/>
      <c r="R45" t="str" s="69" cm="1">
        <f t="array" ref="R45">IF(N45="Mėnesinis",ROUND(O45/P45*Q45,2),IF(N45="Valandinis",ROUND(O45*Q45,2)," "))</f>
        <v> </v>
      </c>
      <c r="S45" s="71"/>
      <c r="T45" s="71"/>
      <c r="U45" s="71"/>
      <c r="V45" s="71"/>
      <c r="W45" s="71"/>
      <c r="X45" s="71"/>
      <c r="Y45" t="str" s="72" cm="1">
        <f t="array" ref="Y45">_xlfn.IFERROR(ROUND(((I45+K45)*(R45+S45+T45+U45+W45+X45))+(R45+S45+T45+U45+W45+X45)+V45,2),"0")</f>
        <v>0</v>
      </c>
      <c r="Z45" s="69"/>
      <c r="AA45" s="69"/>
      <c r="AB45" t="str" s="69" cm="1">
        <f t="array" ref="AB45">IF(OR(Z45="",AA45=""),"",VLOOKUP(CONCATENATE(Z45," dienų darbo savaitė"),'Atostogų išmokų FN'!$A$7:$AH$8,AA45-16)/100)</f>
      </c>
      <c r="AC45" s="73" cm="1">
        <f t="array" ref="AC45">ROUND(IF(Z45="",0,(SUM(R45:U45,W45)*(1+(I45+K45))*AB45)),2)</f>
        <v>0</v>
      </c>
      <c r="AN45" t="str" s="74" cm="1">
        <f t="array" ref="AN45">LEFT(D45,3)</f>
      </c>
      <c r="AO45" t="str" s="74" cm="1">
        <f t="array" ref="AO45">LEFT(E45,3)</f>
      </c>
    </row>
    <row r="46" s="8" customFormat="1" ht="13.55" customHeight="1">
      <c r="B46" s="75"/>
      <c r="C46" s="65"/>
      <c r="D46" s="77"/>
      <c r="E46" s="77"/>
      <c r="F46" s="67"/>
      <c r="G46" s="67"/>
      <c r="H46" s="67"/>
      <c r="I46" s="68" cm="1">
        <f t="array" ref="I46">IF(H46="Neterminuota",0.0131,IF(H46="Terminuota",0.0203,0))</f>
        <v>0</v>
      </c>
      <c r="J46" s="69"/>
      <c r="K46" s="68" cm="1">
        <f t="array" ref="K46">IF(J46="Biudžetinė",0.0014,IF(J46="Verslo įm. ir kt.",0.0046,IF(J46="Kitos organizacijos**",0.003,0)))</f>
        <v>0</v>
      </c>
      <c r="L46" s="69"/>
      <c r="M46" s="70"/>
      <c r="N46" s="70"/>
      <c r="O46" s="71"/>
      <c r="P46" s="71"/>
      <c r="Q46" s="71"/>
      <c r="R46" t="str" s="69" cm="1">
        <f t="array" ref="R46">IF(N46="Mėnesinis",ROUND(O46/P46*Q46,2),IF(N46="Valandinis",ROUND(O46*Q46,2)," "))</f>
        <v> </v>
      </c>
      <c r="S46" s="71"/>
      <c r="T46" s="71"/>
      <c r="U46" s="71"/>
      <c r="V46" s="71"/>
      <c r="W46" s="71"/>
      <c r="X46" s="71"/>
      <c r="Y46" t="str" s="72" cm="1">
        <f t="array" ref="Y46">_xlfn.IFERROR(ROUND(((I46+K46)*(R46+S46+T46+U46+W46+X46))+(R46+S46+T46+U46+W46+X46)+V46,2),"0")</f>
        <v>0</v>
      </c>
      <c r="Z46" s="69"/>
      <c r="AA46" s="69"/>
      <c r="AB46" t="str" s="69" cm="1">
        <f t="array" ref="AB46">IF(OR(Z46="",AA46=""),"",VLOOKUP(CONCATENATE(Z46," dienų darbo savaitė"),'Atostogų išmokų FN'!$A$7:$AH$8,AA46-16)/100)</f>
      </c>
      <c r="AC46" s="73" cm="1">
        <f t="array" ref="AC46">ROUND(IF(Z46="",0,(SUM(R46:U46,W46)*(1+(I46+K46))*AB46)),2)</f>
        <v>0</v>
      </c>
      <c r="AN46" t="str" s="74" cm="1">
        <f t="array" ref="AN46">LEFT(D46,3)</f>
      </c>
      <c r="AO46" t="str" s="74" cm="1">
        <f t="array" ref="AO46">LEFT(E46,3)</f>
      </c>
    </row>
    <row r="47" s="8" customFormat="1" ht="13.55" customHeight="1">
      <c r="B47" s="75"/>
      <c r="C47" s="65"/>
      <c r="D47" s="77"/>
      <c r="E47" s="77"/>
      <c r="F47" s="67"/>
      <c r="G47" s="67"/>
      <c r="H47" s="67"/>
      <c r="I47" s="68" cm="1">
        <f t="array" ref="I47">IF(H47="Neterminuota",0.0131,IF(H47="Terminuota",0.0203,0))</f>
        <v>0</v>
      </c>
      <c r="J47" s="69"/>
      <c r="K47" s="68" cm="1">
        <f t="array" ref="K47">IF(J47="Biudžetinė",0.0014,IF(J47="Verslo įm. ir kt.",0.0046,IF(J47="Kitos organizacijos**",0.003,0)))</f>
        <v>0</v>
      </c>
      <c r="L47" s="69"/>
      <c r="M47" s="70"/>
      <c r="N47" s="70"/>
      <c r="O47" s="71"/>
      <c r="P47" s="71"/>
      <c r="Q47" s="71"/>
      <c r="R47" t="str" s="69" cm="1">
        <f t="array" ref="R47">IF(N47="Mėnesinis",ROUND(O47/P47*Q47,2),IF(N47="Valandinis",ROUND(O47*Q47,2)," "))</f>
        <v> </v>
      </c>
      <c r="S47" s="71"/>
      <c r="T47" s="71"/>
      <c r="U47" s="71"/>
      <c r="V47" s="71"/>
      <c r="W47" s="71"/>
      <c r="X47" s="71"/>
      <c r="Y47" t="str" s="72" cm="1">
        <f t="array" ref="Y47">_xlfn.IFERROR(ROUND(((I47+K47)*(R47+S47+T47+U47+W47+X47))+(R47+S47+T47+U47+W47+X47)+V47,2),"0")</f>
        <v>0</v>
      </c>
      <c r="Z47" s="69"/>
      <c r="AA47" s="69"/>
      <c r="AB47" t="str" s="69" cm="1">
        <f t="array" ref="AB47">IF(OR(Z47="",AA47=""),"",VLOOKUP(CONCATENATE(Z47," dienų darbo savaitė"),'Atostogų išmokų FN'!$A$7:$AH$8,AA47-16)/100)</f>
      </c>
      <c r="AC47" s="73" cm="1">
        <f t="array" ref="AC47">ROUND(IF(Z47="",0,(SUM(R47:U47,W47)*(1+(I47+K47))*AB47)),2)</f>
        <v>0</v>
      </c>
      <c r="AN47" t="str" s="74" cm="1">
        <f t="array" ref="AN47">LEFT(D47,3)</f>
      </c>
      <c r="AO47" t="str" s="74" cm="1">
        <f t="array" ref="AO47">LEFT(E47,3)</f>
      </c>
    </row>
    <row r="48" s="8" customFormat="1" ht="13.55" customHeight="1">
      <c r="B48" t="str" s="75" cm="1">
        <f t="array" ref="B48">IF(OR(D48&lt;&gt;"",F48&lt;&gt;"",D63&lt;&gt;"",F63&lt;&gt;""),B29+1,"")</f>
      </c>
      <c r="C48" s="65"/>
      <c r="D48" s="77"/>
      <c r="E48" s="77"/>
      <c r="F48" s="67"/>
      <c r="G48" s="67"/>
      <c r="H48" s="67"/>
      <c r="I48" s="68" cm="1">
        <f t="array" ref="I48">IF(H48="Neterminuota",0.0131,IF(H48="Terminuota",0.0203,0))</f>
        <v>0</v>
      </c>
      <c r="J48" s="69"/>
      <c r="K48" s="68" cm="1">
        <f t="array" ref="K48">IF(J48="Biudžetinė",0.0014,IF(J48="Verslo įm. ir kt.",0.0046,IF(J48="Kitos organizacijos**",0.003,0)))</f>
        <v>0</v>
      </c>
      <c r="L48" s="69"/>
      <c r="M48" s="70"/>
      <c r="N48" s="70"/>
      <c r="O48" s="71"/>
      <c r="P48" s="71"/>
      <c r="Q48" s="71"/>
      <c r="R48" t="str" s="69" cm="1">
        <f t="array" ref="R48">IF(N48="Mėnesinis",ROUND(O48/P48*Q48,2),IF(N48="Valandinis",ROUND(O48*Q48,2)," "))</f>
        <v> </v>
      </c>
      <c r="S48" s="71"/>
      <c r="T48" s="71"/>
      <c r="U48" s="71"/>
      <c r="V48" s="71"/>
      <c r="W48" s="71"/>
      <c r="X48" s="71"/>
      <c r="Y48" t="str" s="72" cm="1">
        <f t="array" ref="Y48">_xlfn.IFERROR(ROUND(((I48+K48)*(R48+S48+T48+U48+W48+X48))+(R48+S48+T48+U48+W48+X48)+V48,2),"0")</f>
        <v>0</v>
      </c>
      <c r="Z48" s="69"/>
      <c r="AA48" s="69"/>
      <c r="AB48" t="str" s="69" cm="1">
        <f t="array" ref="AB48">IF(OR(Z48="",AA48=""),"",VLOOKUP(CONCATENATE(Z48," dienų darbo savaitė"),'Atostogų išmokų FN'!$A$7:$AH$8,AA48-16)/100)</f>
      </c>
      <c r="AC48" s="73" cm="1">
        <f t="array" ref="AC48">ROUND(IF(Z48="",0,(SUM(R48:U48,W48)*(1+(I48+K48))*AB48)),2)</f>
        <v>0</v>
      </c>
      <c r="AN48" t="str" s="74" cm="1">
        <f t="array" ref="AN48">LEFT(D48,3)</f>
      </c>
      <c r="AO48" t="str" s="74" cm="1">
        <f t="array" ref="AO48">LEFT(E48,3)</f>
      </c>
    </row>
    <row r="49" s="8" customFormat="1" ht="13.55" customHeight="1">
      <c r="B49" s="75"/>
      <c r="C49" s="65"/>
      <c r="D49" s="77"/>
      <c r="E49" s="77"/>
      <c r="F49" s="67"/>
      <c r="G49" s="67"/>
      <c r="H49" s="67"/>
      <c r="I49" s="68" cm="1">
        <f t="array" ref="I49">IF(H49="Neterminuota",0.0131,IF(H49="Terminuota",0.0203,0))</f>
        <v>0</v>
      </c>
      <c r="J49" s="69"/>
      <c r="K49" s="68" cm="1">
        <f t="array" ref="K49">IF(J49="Biudžetinė",0.0014,IF(J49="Verslo įm. ir kt.",0.0046,IF(J49="Kitos organizacijos**",0.003,0)))</f>
        <v>0</v>
      </c>
      <c r="L49" s="69"/>
      <c r="M49" s="70"/>
      <c r="N49" s="70"/>
      <c r="O49" s="71"/>
      <c r="P49" s="71"/>
      <c r="Q49" s="71"/>
      <c r="R49" t="str" s="69" cm="1">
        <f t="array" ref="R49">IF(N49="Mėnesinis",ROUND(O49/P49*Q49,2),IF(N49="Valandinis",ROUND(O49*Q49,2)," "))</f>
        <v> </v>
      </c>
      <c r="S49" s="71"/>
      <c r="T49" s="71"/>
      <c r="U49" s="71"/>
      <c r="V49" s="71"/>
      <c r="W49" s="71"/>
      <c r="X49" s="71"/>
      <c r="Y49" t="str" s="72" cm="1">
        <f t="array" ref="Y49">_xlfn.IFERROR(ROUND(((I49+K49)*(R49+S49+T49+U49+W49+X49))+(R49+S49+T49+U49+W49+X49)+V49,2),"0")</f>
        <v>0</v>
      </c>
      <c r="Z49" s="69"/>
      <c r="AA49" s="69"/>
      <c r="AB49" t="str" s="69" cm="1">
        <f t="array" ref="AB49">IF(OR(Z49="",AA49=""),"",VLOOKUP(CONCATENATE(Z49," dienų darbo savaitė"),'Atostogų išmokų FN'!$A$7:$AH$8,AA49-16)/100)</f>
      </c>
      <c r="AC49" s="73" cm="1">
        <f t="array" ref="AC49">ROUND(IF(Z49="",0,(SUM(R49:U49,W49)*(1+(I49+K49))*AB49)),2)</f>
        <v>0</v>
      </c>
      <c r="AN49" t="str" s="74" cm="1">
        <f t="array" ref="AN49">LEFT(D49,3)</f>
      </c>
      <c r="AO49" t="str" s="74" cm="1">
        <f t="array" ref="AO49">LEFT(E49,3)</f>
      </c>
    </row>
    <row r="50" s="8" customFormat="1" ht="13.55" customHeight="1">
      <c r="B50" s="75"/>
      <c r="C50" s="65"/>
      <c r="D50" s="77"/>
      <c r="E50" s="77"/>
      <c r="F50" s="67"/>
      <c r="G50" s="67"/>
      <c r="H50" s="67"/>
      <c r="I50" s="68" cm="1">
        <f t="array" ref="I50">IF(H50="Neterminuota",0.0131,IF(H50="Terminuota",0.0203,0))</f>
        <v>0</v>
      </c>
      <c r="J50" s="69"/>
      <c r="K50" s="68" cm="1">
        <f t="array" ref="K50">IF(J50="Biudžetinė",0.0014,IF(J50="Verslo įm. ir kt.",0.0046,IF(J50="Kitos organizacijos**",0.003,0)))</f>
        <v>0</v>
      </c>
      <c r="L50" s="69"/>
      <c r="M50" s="70"/>
      <c r="N50" s="70"/>
      <c r="O50" s="71"/>
      <c r="P50" s="71"/>
      <c r="Q50" s="71"/>
      <c r="R50" t="str" s="69" cm="1">
        <f t="array" ref="R50">IF(N50="Mėnesinis",ROUND(O50/P50*Q50,2),IF(N50="Valandinis",ROUND(O50*Q50,2)," "))</f>
        <v> </v>
      </c>
      <c r="S50" s="71"/>
      <c r="T50" s="71"/>
      <c r="U50" s="71"/>
      <c r="V50" s="71"/>
      <c r="W50" s="71"/>
      <c r="X50" s="71"/>
      <c r="Y50" t="str" s="72" cm="1">
        <f t="array" ref="Y50">_xlfn.IFERROR(ROUND(((I50+K50)*(R50+S50+T50+U50+W50+X50))+(R50+S50+T50+U50+W50+X50)+V50,2),"0")</f>
        <v>0</v>
      </c>
      <c r="Z50" s="69"/>
      <c r="AA50" s="69"/>
      <c r="AB50" t="str" s="69" cm="1">
        <f t="array" ref="AB50">IF(OR(Z50="",AA50=""),"",VLOOKUP(CONCATENATE(Z50," dienų darbo savaitė"),'Atostogų išmokų FN'!$A$7:$AH$8,AA50-16)/100)</f>
      </c>
      <c r="AC50" s="73" cm="1">
        <f t="array" ref="AC50">ROUND(IF(Z50="",0,(SUM(R50:U50,W50)*(1+(I50+K50))*AB50)),2)</f>
        <v>0</v>
      </c>
      <c r="AN50" t="str" s="74" cm="1">
        <f t="array" ref="AN50">LEFT(D50,3)</f>
      </c>
      <c r="AO50" t="str" s="74" cm="1">
        <f t="array" ref="AO50">LEFT(E50,3)</f>
      </c>
    </row>
    <row r="51" s="8" customFormat="1" ht="13.55" customHeight="1">
      <c r="B51" s="75"/>
      <c r="C51" s="65"/>
      <c r="D51" s="77"/>
      <c r="E51" s="77"/>
      <c r="F51" s="67"/>
      <c r="G51" s="67"/>
      <c r="H51" s="67"/>
      <c r="I51" s="68" cm="1">
        <f t="array" ref="I51">IF(H51="Neterminuota",0.0131,IF(H51="Terminuota",0.0203,0))</f>
        <v>0</v>
      </c>
      <c r="J51" s="69"/>
      <c r="K51" s="68" cm="1">
        <f t="array" ref="K51">IF(J51="Biudžetinė",0.0014,IF(J51="Verslo įm. ir kt.",0.0046,IF(J51="Kitos organizacijos**",0.003,0)))</f>
        <v>0</v>
      </c>
      <c r="L51" s="69"/>
      <c r="M51" s="70"/>
      <c r="N51" s="70"/>
      <c r="O51" s="71"/>
      <c r="P51" s="71"/>
      <c r="Q51" s="71"/>
      <c r="R51" t="str" s="69" cm="1">
        <f t="array" ref="R51">IF(N51="Mėnesinis",ROUND(O51/P51*Q51,2),IF(N51="Valandinis",ROUND(O51*Q51,2)," "))</f>
        <v> </v>
      </c>
      <c r="S51" s="71"/>
      <c r="T51" s="71"/>
      <c r="U51" s="71"/>
      <c r="V51" s="71"/>
      <c r="W51" s="71"/>
      <c r="X51" s="71"/>
      <c r="Y51" t="str" s="72" cm="1">
        <f t="array" ref="Y51">_xlfn.IFERROR(ROUND(((I51+K51)*(R51+S51+T51+U51+W51+X51))+(R51+S51+T51+U51+W51+X51)+V51,2),"0")</f>
        <v>0</v>
      </c>
      <c r="Z51" s="69"/>
      <c r="AA51" s="69"/>
      <c r="AB51" t="str" s="69" cm="1">
        <f t="array" ref="AB51">IF(OR(Z51="",AA51=""),"",VLOOKUP(CONCATENATE(Z51," dienų darbo savaitė"),'Atostogų išmokų FN'!$A$7:$AH$8,AA51-16)/100)</f>
      </c>
      <c r="AC51" s="73" cm="1">
        <f t="array" ref="AC51">ROUND(IF(Z51="",0,(SUM(R51:U51,W51)*(1+(I51+K51))*AB51)),2)</f>
        <v>0</v>
      </c>
      <c r="AN51" t="str" s="74" cm="1">
        <f t="array" ref="AN51">LEFT(D51,3)</f>
      </c>
      <c r="AO51" t="str" s="74" cm="1">
        <f t="array" ref="AO51">LEFT(E51,3)</f>
      </c>
    </row>
    <row r="52" s="8" customFormat="1" ht="13.55" customHeight="1">
      <c r="B52" s="75"/>
      <c r="C52" s="65"/>
      <c r="D52" s="77"/>
      <c r="E52" s="77"/>
      <c r="F52" s="67"/>
      <c r="G52" s="67"/>
      <c r="H52" s="67"/>
      <c r="I52" s="68" cm="1">
        <f t="array" ref="I52">IF(H52="Neterminuota",0.0131,IF(H52="Terminuota",0.0203,0))</f>
        <v>0</v>
      </c>
      <c r="J52" s="69"/>
      <c r="K52" s="68" cm="1">
        <f t="array" ref="K52">IF(J52="Biudžetinė",0.0014,IF(J52="Verslo įm. ir kt.",0.0046,IF(J52="Kitos organizacijos**",0.003,0)))</f>
        <v>0</v>
      </c>
      <c r="L52" s="69"/>
      <c r="M52" s="70"/>
      <c r="N52" s="70"/>
      <c r="O52" s="71"/>
      <c r="P52" s="71"/>
      <c r="Q52" s="71"/>
      <c r="R52" t="str" s="69" cm="1">
        <f t="array" ref="R52">IF(N52="Mėnesinis",ROUND(O52/P52*Q52,2),IF(N52="Valandinis",ROUND(O52*Q52,2)," "))</f>
        <v> </v>
      </c>
      <c r="S52" s="71"/>
      <c r="T52" s="71"/>
      <c r="U52" s="71"/>
      <c r="V52" s="71"/>
      <c r="W52" s="71"/>
      <c r="X52" s="71"/>
      <c r="Y52" t="str" s="72" cm="1">
        <f t="array" ref="Y52">_xlfn.IFERROR(ROUND(((I52+K52)*(R52+S52+T52+U52+W52+X52))+(R52+S52+T52+U52+W52+X52)+V52,2),"0")</f>
        <v>0</v>
      </c>
      <c r="Z52" s="69"/>
      <c r="AA52" s="69"/>
      <c r="AB52" t="str" s="69" cm="1">
        <f t="array" ref="AB52">IF(OR(Z52="",AA52=""),"",VLOOKUP(CONCATENATE(Z52," dienų darbo savaitė"),'Atostogų išmokų FN'!$A$7:$AH$8,AA52-16)/100)</f>
      </c>
      <c r="AC52" s="73" cm="1">
        <f t="array" ref="AC52">ROUND(IF(Z52="",0,(SUM(R52:U52,W52)*(1+(I52+K52))*AB52)),2)</f>
        <v>0</v>
      </c>
      <c r="AN52" t="str" s="74" cm="1">
        <f t="array" ref="AN52">LEFT(D52,3)</f>
      </c>
      <c r="AO52" t="str" s="74" cm="1">
        <f t="array" ref="AO52">LEFT(E52,3)</f>
      </c>
    </row>
    <row r="53" s="8" customFormat="1" ht="13.55" customHeight="1">
      <c r="B53" s="75"/>
      <c r="C53" s="65"/>
      <c r="D53" s="77"/>
      <c r="E53" s="77"/>
      <c r="F53" s="67"/>
      <c r="G53" s="67"/>
      <c r="H53" s="67"/>
      <c r="I53" s="68" cm="1">
        <f t="array" ref="I53">IF(H53="Neterminuota",0.0131,IF(H53="Terminuota",0.0203,0))</f>
        <v>0</v>
      </c>
      <c r="J53" s="69"/>
      <c r="K53" s="68" cm="1">
        <f t="array" ref="K53">IF(J53="Biudžetinė",0.0014,IF(J53="Verslo įm. ir kt.",0.0046,IF(J53="Kitos organizacijos**",0.003,0)))</f>
        <v>0</v>
      </c>
      <c r="L53" s="69"/>
      <c r="M53" s="70"/>
      <c r="N53" s="70"/>
      <c r="O53" s="71"/>
      <c r="P53" s="71"/>
      <c r="Q53" s="71"/>
      <c r="R53" t="str" s="69" cm="1">
        <f t="array" ref="R53">IF(N53="Mėnesinis",ROUND(O53/P53*Q53,2),IF(N53="Valandinis",ROUND(O53*Q53,2)," "))</f>
        <v> </v>
      </c>
      <c r="S53" s="71"/>
      <c r="T53" s="71"/>
      <c r="U53" s="71"/>
      <c r="V53" s="71"/>
      <c r="W53" s="71"/>
      <c r="X53" s="71"/>
      <c r="Y53" t="str" s="72" cm="1">
        <f t="array" ref="Y53">_xlfn.IFERROR(ROUND(((I53+K53)*(R53+S53+T53+U53+W53+X53))+(R53+S53+T53+U53+W53+X53)+V53,2),"0")</f>
        <v>0</v>
      </c>
      <c r="Z53" s="69"/>
      <c r="AA53" s="69"/>
      <c r="AB53" t="str" s="69" cm="1">
        <f t="array" ref="AB53">IF(OR(Z53="",AA53=""),"",VLOOKUP(CONCATENATE(Z53," dienų darbo savaitė"),'Atostogų išmokų FN'!$A$7:$AH$8,AA53-16)/100)</f>
      </c>
      <c r="AC53" s="73" cm="1">
        <f t="array" ref="AC53">ROUND(IF(Z53="",0,(SUM(R53:U53,W53)*(1+(I53+K53))*AB53)),2)</f>
        <v>0</v>
      </c>
      <c r="AN53" t="str" s="74" cm="1">
        <f t="array" ref="AN53">LEFT(D53,3)</f>
      </c>
      <c r="AO53" t="str" s="74" cm="1">
        <f t="array" ref="AO53">LEFT(E53,3)</f>
      </c>
    </row>
    <row r="54" s="8" customFormat="1" ht="13.55" customHeight="1">
      <c r="B54" s="75"/>
      <c r="C54" s="65"/>
      <c r="D54" s="77"/>
      <c r="E54" s="77"/>
      <c r="F54" s="67"/>
      <c r="G54" s="67"/>
      <c r="H54" s="67"/>
      <c r="I54" s="68" cm="1">
        <f t="array" ref="I54">IF(H54="Neterminuota",0.0131,IF(H54="Terminuota",0.0203,0))</f>
        <v>0</v>
      </c>
      <c r="J54" s="69"/>
      <c r="K54" s="68" cm="1">
        <f t="array" ref="K54">IF(J54="Biudžetinė",0.0014,IF(J54="Verslo įm. ir kt.",0.0046,IF(J54="Kitos organizacijos**",0.003,0)))</f>
        <v>0</v>
      </c>
      <c r="L54" s="69"/>
      <c r="M54" s="70"/>
      <c r="N54" s="70"/>
      <c r="O54" s="71"/>
      <c r="P54" s="71"/>
      <c r="Q54" s="71"/>
      <c r="R54" t="str" s="69" cm="1">
        <f t="array" ref="R54">IF(N54="Mėnesinis",ROUND(O54/P54*Q54,2),IF(N54="Valandinis",ROUND(O54*Q54,2)," "))</f>
        <v> </v>
      </c>
      <c r="S54" s="71"/>
      <c r="T54" s="71"/>
      <c r="U54" s="71"/>
      <c r="V54" s="71"/>
      <c r="W54" s="71"/>
      <c r="X54" s="71"/>
      <c r="Y54" t="str" s="72" cm="1">
        <f t="array" ref="Y54">_xlfn.IFERROR(ROUND(((I54+K54)*(R54+S54+T54+U54+W54+X54))+(R54+S54+T54+U54+W54+X54)+V54,2),"0")</f>
        <v>0</v>
      </c>
      <c r="Z54" s="69"/>
      <c r="AA54" s="69"/>
      <c r="AB54" t="str" s="69" cm="1">
        <f t="array" ref="AB54">IF(OR(Z54="",AA54=""),"",VLOOKUP(CONCATENATE(Z54," dienų darbo savaitė"),'Atostogų išmokų FN'!$A$7:$AH$8,AA54-16)/100)</f>
      </c>
      <c r="AC54" s="73" cm="1">
        <f t="array" ref="AC54">ROUND(IF(Z54="",0,(SUM(R54:U54,W54)*(1+(I54+K54))*AB54)),2)</f>
        <v>0</v>
      </c>
      <c r="AN54" t="str" s="74" cm="1">
        <f t="array" ref="AN54">LEFT(D54,3)</f>
      </c>
      <c r="AO54" t="str" s="74" cm="1">
        <f t="array" ref="AO54">LEFT(E54,3)</f>
      </c>
    </row>
    <row r="55" s="8" customFormat="1" ht="13.55" customHeight="1">
      <c r="B55" s="75"/>
      <c r="C55" s="65"/>
      <c r="D55" s="77"/>
      <c r="E55" s="77"/>
      <c r="F55" s="67"/>
      <c r="G55" s="67"/>
      <c r="H55" s="67"/>
      <c r="I55" s="68" cm="1">
        <f t="array" ref="I55">IF(H55="Neterminuota",0.0131,IF(H55="Terminuota",0.0203,0))</f>
        <v>0</v>
      </c>
      <c r="J55" s="69"/>
      <c r="K55" s="68" cm="1">
        <f t="array" ref="K55">IF(J55="Biudžetinė",0.0014,IF(J55="Verslo įm. ir kt.",0.0046,IF(J55="Kitos organizacijos**",0.003,0)))</f>
        <v>0</v>
      </c>
      <c r="L55" s="69"/>
      <c r="M55" s="70"/>
      <c r="N55" s="70"/>
      <c r="O55" s="71"/>
      <c r="P55" s="71"/>
      <c r="Q55" s="71"/>
      <c r="R55" t="str" s="69" cm="1">
        <f t="array" ref="R55">IF(N55="Mėnesinis",ROUND(O55/P55*Q55,2),IF(N55="Valandinis",ROUND(O55*Q55,2)," "))</f>
        <v> </v>
      </c>
      <c r="S55" s="71"/>
      <c r="T55" s="71"/>
      <c r="U55" s="71"/>
      <c r="V55" s="71"/>
      <c r="W55" s="71"/>
      <c r="X55" s="71"/>
      <c r="Y55" t="str" s="72" cm="1">
        <f t="array" ref="Y55">_xlfn.IFERROR(ROUND(((I55+K55)*(R55+S55+T55+U55+W55+X55))+(R55+S55+T55+U55+W55+X55)+V55,2),"0")</f>
        <v>0</v>
      </c>
      <c r="Z55" s="69"/>
      <c r="AA55" s="69"/>
      <c r="AB55" t="str" s="69" cm="1">
        <f t="array" ref="AB55">IF(OR(Z55="",AA55=""),"",VLOOKUP(CONCATENATE(Z55," dienų darbo savaitė"),'Atostogų išmokų FN'!$A$7:$AH$8,AA55-16)/100)</f>
      </c>
      <c r="AC55" s="73" cm="1">
        <f t="array" ref="AC55">ROUND(IF(Z55="",0,(SUM(R55:U55,W55)*(1+(I55+K55))*AB55)),2)</f>
        <v>0</v>
      </c>
      <c r="AN55" t="str" s="74" cm="1">
        <f t="array" ref="AN55">LEFT(D55,3)</f>
      </c>
      <c r="AO55" t="str" s="74" cm="1">
        <f t="array" ref="AO55">LEFT(E55,3)</f>
      </c>
    </row>
    <row r="56" s="8" customFormat="1" ht="13.55" customHeight="1">
      <c r="B56" s="75"/>
      <c r="C56" s="65"/>
      <c r="D56" s="77"/>
      <c r="E56" s="77"/>
      <c r="F56" s="67"/>
      <c r="G56" s="67"/>
      <c r="H56" s="67"/>
      <c r="I56" s="68" cm="1">
        <f t="array" ref="I56">IF(H56="Neterminuota",0.0131,IF(H56="Terminuota",0.0203,0))</f>
        <v>0</v>
      </c>
      <c r="J56" s="69"/>
      <c r="K56" s="68" cm="1">
        <f t="array" ref="K56">IF(J56="Biudžetinė",0.0014,IF(J56="Verslo įm. ir kt.",0.0046,IF(J56="Kitos organizacijos**",0.003,0)))</f>
        <v>0</v>
      </c>
      <c r="L56" s="69"/>
      <c r="M56" s="70"/>
      <c r="N56" s="70"/>
      <c r="O56" s="71"/>
      <c r="P56" s="71"/>
      <c r="Q56" s="71"/>
      <c r="R56" t="str" s="69" cm="1">
        <f t="array" ref="R56">IF(N56="Mėnesinis",ROUND(O56/P56*Q56,2),IF(N56="Valandinis",ROUND(O56*Q56,2)," "))</f>
        <v> </v>
      </c>
      <c r="S56" s="71"/>
      <c r="T56" s="71"/>
      <c r="U56" s="71"/>
      <c r="V56" s="71"/>
      <c r="W56" s="71"/>
      <c r="X56" s="71"/>
      <c r="Y56" t="str" s="72" cm="1">
        <f t="array" ref="Y56">_xlfn.IFERROR(ROUND(((I56+K56)*(R56+S56+T56+U56+W56+X56))+(R56+S56+T56+U56+W56+X56)+V56,2),"0")</f>
        <v>0</v>
      </c>
      <c r="Z56" s="69"/>
      <c r="AA56" s="69"/>
      <c r="AB56" t="str" s="69" cm="1">
        <f t="array" ref="AB56">IF(OR(Z56="",AA56=""),"",VLOOKUP(CONCATENATE(Z56," dienų darbo savaitė"),'Atostogų išmokų FN'!$A$7:$AH$8,AA56-16)/100)</f>
      </c>
      <c r="AC56" s="73" cm="1">
        <f t="array" ref="AC56">ROUND(IF(Z56="",0,(SUM(R56:U56,W56)*(1+(I56+K56))*AB56)),2)</f>
        <v>0</v>
      </c>
      <c r="AN56" t="str" s="74" cm="1">
        <f t="array" ref="AN56">LEFT(D56,3)</f>
      </c>
      <c r="AO56" t="str" s="74" cm="1">
        <f t="array" ref="AO56">LEFT(E56,3)</f>
      </c>
    </row>
    <row r="57" s="8" customFormat="1" ht="13.55" customHeight="1">
      <c r="B57" s="75"/>
      <c r="C57" s="65"/>
      <c r="D57" s="77"/>
      <c r="E57" s="77"/>
      <c r="F57" s="67"/>
      <c r="G57" s="67"/>
      <c r="H57" s="67"/>
      <c r="I57" s="68" cm="1">
        <f t="array" ref="I57">IF(H57="Neterminuota",0.0131,IF(H57="Terminuota",0.0203,0))</f>
        <v>0</v>
      </c>
      <c r="J57" s="69"/>
      <c r="K57" s="68" cm="1">
        <f t="array" ref="K57">IF(J57="Biudžetinė",0.0014,IF(J57="Verslo įm. ir kt.",0.0046,IF(J57="Kitos organizacijos**",0.003,0)))</f>
        <v>0</v>
      </c>
      <c r="L57" s="69"/>
      <c r="M57" s="70"/>
      <c r="N57" s="70"/>
      <c r="O57" s="71"/>
      <c r="P57" s="71"/>
      <c r="Q57" s="71"/>
      <c r="R57" t="str" s="69" cm="1">
        <f t="array" ref="R57">IF(N57="Mėnesinis",ROUND(O57/P57*Q57,2),IF(N57="Valandinis",ROUND(O57*Q57,2)," "))</f>
        <v> </v>
      </c>
      <c r="S57" s="71"/>
      <c r="T57" s="71"/>
      <c r="U57" s="71"/>
      <c r="V57" s="71"/>
      <c r="W57" s="71"/>
      <c r="X57" s="71"/>
      <c r="Y57" t="str" s="72" cm="1">
        <f t="array" ref="Y57">_xlfn.IFERROR(ROUND(((I57+K57)*(R57+S57+T57+U57+W57+X57))+(R57+S57+T57+U57+W57+X57)+V57,2),"0")</f>
        <v>0</v>
      </c>
      <c r="Z57" s="69"/>
      <c r="AA57" s="69"/>
      <c r="AB57" t="str" s="69" cm="1">
        <f t="array" ref="AB57">IF(OR(Z57="",AA57=""),"",VLOOKUP(CONCATENATE(Z57," dienų darbo savaitė"),'Atostogų išmokų FN'!$A$7:$AH$8,AA57-16)/100)</f>
      </c>
      <c r="AC57" s="73" cm="1">
        <f t="array" ref="AC57">ROUND(IF(Z57="",0,(SUM(R57:U57,W57)*(1+(I57+K57))*AB57)),2)</f>
        <v>0</v>
      </c>
      <c r="AN57" t="str" s="74" cm="1">
        <f t="array" ref="AN57">LEFT(D57,3)</f>
      </c>
      <c r="AO57" t="str" s="74" cm="1">
        <f t="array" ref="AO57">LEFT(E57,3)</f>
      </c>
    </row>
    <row r="58" s="8" customFormat="1" ht="13.55" customHeight="1">
      <c r="B58" s="75"/>
      <c r="C58" s="65"/>
      <c r="D58" s="77"/>
      <c r="E58" s="77"/>
      <c r="F58" s="67"/>
      <c r="G58" s="67"/>
      <c r="H58" s="67"/>
      <c r="I58" s="68" cm="1">
        <f t="array" ref="I58">IF(H58="Neterminuota",0.0131,IF(H58="Terminuota",0.0203,0))</f>
        <v>0</v>
      </c>
      <c r="J58" s="69"/>
      <c r="K58" s="68" cm="1">
        <f t="array" ref="K58">IF(J58="Biudžetinė",0.0014,IF(J58="Verslo įm. ir kt.",0.0046,IF(J58="Kitos organizacijos**",0.003,0)))</f>
        <v>0</v>
      </c>
      <c r="L58" s="69"/>
      <c r="M58" s="70"/>
      <c r="N58" s="70"/>
      <c r="O58" s="71"/>
      <c r="P58" s="71"/>
      <c r="Q58" s="71"/>
      <c r="R58" t="str" s="69" cm="1">
        <f t="array" ref="R58">IF(N58="Mėnesinis",ROUND(O58/P58*Q58,2),IF(N58="Valandinis",ROUND(O58*Q58,2)," "))</f>
        <v> </v>
      </c>
      <c r="S58" s="71"/>
      <c r="T58" s="71"/>
      <c r="U58" s="71"/>
      <c r="V58" s="71"/>
      <c r="W58" s="71"/>
      <c r="X58" s="71"/>
      <c r="Y58" t="str" s="72" cm="1">
        <f t="array" ref="Y58">_xlfn.IFERROR(ROUND(((I58+K58)*(R58+S58+T58+U58+W58+X58))+(R58+S58+T58+U58+W58+X58)+V58,2),"0")</f>
        <v>0</v>
      </c>
      <c r="Z58" s="69"/>
      <c r="AA58" s="69"/>
      <c r="AB58" t="str" s="69" cm="1">
        <f t="array" ref="AB58">IF(OR(Z58="",AA58=""),"",VLOOKUP(CONCATENATE(Z58," dienų darbo savaitė"),'Atostogų išmokų FN'!$A$7:$AH$8,AA58-16)/100)</f>
      </c>
      <c r="AC58" s="73" cm="1">
        <f t="array" ref="AC58">ROUND(IF(Z58="",0,(SUM(R58:U58,W58)*(1+(I58+K58))*AB58)),2)</f>
        <v>0</v>
      </c>
      <c r="AN58" t="str" s="74" cm="1">
        <f t="array" ref="AN58">LEFT(D58,3)</f>
      </c>
      <c r="AO58" t="str" s="74" cm="1">
        <f t="array" ref="AO58">LEFT(E58,3)</f>
      </c>
    </row>
    <row r="59" s="8" customFormat="1" ht="13.55" customHeight="1">
      <c r="B59" s="75"/>
      <c r="C59" s="65"/>
      <c r="D59" s="77"/>
      <c r="E59" s="77"/>
      <c r="F59" s="67"/>
      <c r="G59" s="67"/>
      <c r="H59" s="67"/>
      <c r="I59" s="68" cm="1">
        <f t="array" ref="I59">IF(H59="Neterminuota",0.0131,IF(H59="Terminuota",0.0203,0))</f>
        <v>0</v>
      </c>
      <c r="J59" s="69"/>
      <c r="K59" s="68" cm="1">
        <f t="array" ref="K59">IF(J59="Biudžetinė",0.0014,IF(J59="Verslo įm. ir kt.",0.0046,IF(J59="Kitos organizacijos**",0.003,0)))</f>
        <v>0</v>
      </c>
      <c r="L59" s="69"/>
      <c r="M59" s="70"/>
      <c r="N59" s="70"/>
      <c r="O59" s="71"/>
      <c r="P59" s="71"/>
      <c r="Q59" s="71"/>
      <c r="R59" t="str" s="69" cm="1">
        <f t="array" ref="R59">IF(N59="Mėnesinis",ROUND(O59/P59*Q59,2),IF(N59="Valandinis",ROUND(O59*Q59,2)," "))</f>
        <v> </v>
      </c>
      <c r="S59" s="71"/>
      <c r="T59" s="71"/>
      <c r="U59" s="71"/>
      <c r="V59" s="71"/>
      <c r="W59" s="71"/>
      <c r="X59" s="71"/>
      <c r="Y59" t="str" s="72" cm="1">
        <f t="array" ref="Y59">_xlfn.IFERROR(ROUND(((I59+K59)*(R59+S59+T59+U59+W59+X59))+(R59+S59+T59+U59+W59+X59)+V59,2),"0")</f>
        <v>0</v>
      </c>
      <c r="Z59" s="69"/>
      <c r="AA59" s="69"/>
      <c r="AB59" t="str" s="69" cm="1">
        <f t="array" ref="AB59">IF(OR(Z59="",AA59=""),"",VLOOKUP(CONCATENATE(Z59," dienų darbo savaitė"),'Atostogų išmokų FN'!$A$7:$AH$8,AA59-16)/100)</f>
      </c>
      <c r="AC59" s="73" cm="1">
        <f t="array" ref="AC59">ROUND(IF(Z59="",0,(SUM(R59:U59,W59)*(1+(I59+K59))*AB59)),2)</f>
        <v>0</v>
      </c>
      <c r="AN59" t="str" s="74" cm="1">
        <f t="array" ref="AN59">LEFT(D59,3)</f>
      </c>
      <c r="AO59" t="str" s="74" cm="1">
        <f t="array" ref="AO59">LEFT(E59,3)</f>
      </c>
    </row>
    <row r="60" s="8" customFormat="1" ht="13.55" customHeight="1">
      <c r="B60" s="75"/>
      <c r="C60" s="65"/>
      <c r="D60" s="77"/>
      <c r="E60" s="77"/>
      <c r="F60" s="67"/>
      <c r="G60" s="67"/>
      <c r="H60" s="67"/>
      <c r="I60" s="68" cm="1">
        <f t="array" ref="I60">IF(H60="Neterminuota",0.0131,IF(H60="Terminuota",0.0203,0))</f>
        <v>0</v>
      </c>
      <c r="J60" s="69"/>
      <c r="K60" s="68" cm="1">
        <f t="array" ref="K60">IF(J60="Biudžetinė",0.0014,IF(J60="Verslo įm. ir kt.",0.0046,IF(J60="Kitos organizacijos**",0.003,0)))</f>
        <v>0</v>
      </c>
      <c r="L60" s="69"/>
      <c r="M60" s="70"/>
      <c r="N60" s="70"/>
      <c r="O60" s="71"/>
      <c r="P60" s="71"/>
      <c r="Q60" s="71"/>
      <c r="R60" t="str" s="69" cm="1">
        <f t="array" ref="R60">IF(N60="Mėnesinis",ROUND(O60/P60*Q60,2),IF(N60="Valandinis",ROUND(O60*Q60,2)," "))</f>
        <v> </v>
      </c>
      <c r="S60" s="71"/>
      <c r="T60" s="71"/>
      <c r="U60" s="71"/>
      <c r="V60" s="71"/>
      <c r="W60" s="71"/>
      <c r="X60" s="71"/>
      <c r="Y60" t="str" s="72" cm="1">
        <f t="array" ref="Y60">_xlfn.IFERROR(ROUND(((I60+K60)*(R60+S60+T60+U60+W60+X60))+(R60+S60+T60+U60+W60+X60)+V60,2),"0")</f>
        <v>0</v>
      </c>
      <c r="Z60" s="69"/>
      <c r="AA60" s="69"/>
      <c r="AB60" t="str" s="69" cm="1">
        <f t="array" ref="AB60">IF(OR(Z60="",AA60=""),"",VLOOKUP(CONCATENATE(Z60," dienų darbo savaitė"),'Atostogų išmokų FN'!$A$7:$AH$8,AA60-16)/100)</f>
      </c>
      <c r="AC60" s="73" cm="1">
        <f t="array" ref="AC60">ROUND(IF(Z60="",0,(SUM(R60:U60,W60)*(1+(I60+K60))*AB60)),2)</f>
        <v>0</v>
      </c>
      <c r="AN60" t="str" s="74" cm="1">
        <f t="array" ref="AN60">LEFT(D60,3)</f>
      </c>
      <c r="AO60" t="str" s="74" cm="1">
        <f t="array" ref="AO60">LEFT(E60,3)</f>
      </c>
    </row>
    <row r="61" s="8" customFormat="1" ht="13.55" customHeight="1">
      <c r="B61" s="75"/>
      <c r="C61" s="65"/>
      <c r="D61" s="77"/>
      <c r="E61" s="77"/>
      <c r="F61" s="67"/>
      <c r="G61" s="67"/>
      <c r="H61" s="67"/>
      <c r="I61" s="68" cm="1">
        <f t="array" ref="I61">IF(H61="Neterminuota",0.0131,IF(H61="Terminuota",0.0203,0))</f>
        <v>0</v>
      </c>
      <c r="J61" s="69"/>
      <c r="K61" s="68" cm="1">
        <f t="array" ref="K61">IF(J61="Biudžetinė",0.0014,IF(J61="Verslo įm. ir kt.",0.0046,IF(J61="Kitos organizacijos**",0.003,0)))</f>
        <v>0</v>
      </c>
      <c r="L61" s="69"/>
      <c r="M61" s="70"/>
      <c r="N61" s="70"/>
      <c r="O61" s="71"/>
      <c r="P61" s="71"/>
      <c r="Q61" s="71"/>
      <c r="R61" t="str" s="69" cm="1">
        <f t="array" ref="R61">IF(N61="Mėnesinis",ROUND(O61/P61*Q61,2),IF(N61="Valandinis",ROUND(O61*Q61,2)," "))</f>
        <v> </v>
      </c>
      <c r="S61" s="71"/>
      <c r="T61" s="71"/>
      <c r="U61" s="71"/>
      <c r="V61" s="71"/>
      <c r="W61" s="71"/>
      <c r="X61" s="71"/>
      <c r="Y61" t="str" s="72" cm="1">
        <f t="array" ref="Y61">_xlfn.IFERROR(ROUND(((I61+K61)*(R61+S61+T61+U61+W61+X61))+(R61+S61+T61+U61+W61+X61)+V61,2),"0")</f>
        <v>0</v>
      </c>
      <c r="Z61" s="69"/>
      <c r="AA61" s="69"/>
      <c r="AB61" t="str" s="69" cm="1">
        <f t="array" ref="AB61">IF(OR(Z61="",AA61=""),"",VLOOKUP(CONCATENATE(Z61," dienų darbo savaitė"),'Atostogų išmokų FN'!$A$7:$AH$8,AA61-16)/100)</f>
      </c>
      <c r="AC61" s="73" cm="1">
        <f t="array" ref="AC61">ROUND(IF(Z61="",0,(SUM(R61:U61,W61)*(1+(I61+K61))*AB61)),2)</f>
        <v>0</v>
      </c>
      <c r="AN61" t="str" s="74" cm="1">
        <f t="array" ref="AN61">LEFT(D61,3)</f>
      </c>
      <c r="AO61" t="str" s="74" cm="1">
        <f t="array" ref="AO61">LEFT(E61,3)</f>
      </c>
    </row>
    <row r="62" s="8" customFormat="1" ht="13.55" customHeight="1">
      <c r="B62" s="75"/>
      <c r="C62" s="65"/>
      <c r="D62" s="77"/>
      <c r="E62" s="77"/>
      <c r="F62" s="67"/>
      <c r="G62" s="67"/>
      <c r="H62" s="67"/>
      <c r="I62" s="68" cm="1">
        <f t="array" ref="I62">IF(H62="Neterminuota",0.0131,IF(H62="Terminuota",0.0203,0))</f>
        <v>0</v>
      </c>
      <c r="J62" s="69"/>
      <c r="K62" s="68" cm="1">
        <f t="array" ref="K62">IF(J62="Biudžetinė",0.0014,IF(J62="Verslo įm. ir kt.",0.0046,IF(J62="Kitos organizacijos**",0.003,0)))</f>
        <v>0</v>
      </c>
      <c r="L62" s="69"/>
      <c r="M62" s="70"/>
      <c r="N62" s="70"/>
      <c r="O62" s="71"/>
      <c r="P62" s="71"/>
      <c r="Q62" s="71"/>
      <c r="R62" t="str" s="69" cm="1">
        <f t="array" ref="R62">IF(N62="Mėnesinis",ROUND(O62/P62*Q62,2),IF(N62="Valandinis",ROUND(O62*Q62,2)," "))</f>
        <v> </v>
      </c>
      <c r="S62" s="71"/>
      <c r="T62" s="71"/>
      <c r="U62" s="71"/>
      <c r="V62" s="71"/>
      <c r="W62" s="71"/>
      <c r="X62" s="71"/>
      <c r="Y62" t="str" s="72" cm="1">
        <f t="array" ref="Y62">_xlfn.IFERROR(ROUND(((I62+K62)*(R62+S62+T62+U62+W62+X62))+(R62+S62+T62+U62+W62+X62)+V62,2),"0")</f>
        <v>0</v>
      </c>
      <c r="Z62" s="69"/>
      <c r="AA62" s="69"/>
      <c r="AB62" t="str" s="69" cm="1">
        <f t="array" ref="AB62">IF(OR(Z62="",AA62=""),"",VLOOKUP(CONCATENATE(Z62," dienų darbo savaitė"),'Atostogų išmokų FN'!$A$7:$AH$8,AA62-16)/100)</f>
      </c>
      <c r="AC62" s="73" cm="1">
        <f t="array" ref="AC62">ROUND(IF(Z62="",0,(SUM(R62:U62,W62)*(1+(I62+K62))*AB62)),2)</f>
        <v>0</v>
      </c>
      <c r="AN62" t="str" s="74" cm="1">
        <f t="array" ref="AN62">LEFT(D62,3)</f>
      </c>
      <c r="AO62" t="str" s="74" cm="1">
        <f t="array" ref="AO62">LEFT(E62,3)</f>
      </c>
    </row>
    <row r="63" s="8" customFormat="1" ht="13.55" customHeight="1">
      <c r="B63" t="str" s="75" cm="1">
        <f t="array" ref="B63">IF(OR(D63&lt;&gt;"",F63&lt;&gt;"",D64&lt;&gt;"",F64&lt;&gt;""),B48+1,"")</f>
      </c>
      <c r="C63" s="65"/>
      <c r="D63" s="77"/>
      <c r="E63" s="77"/>
      <c r="F63" s="67"/>
      <c r="G63" s="67"/>
      <c r="H63" s="67"/>
      <c r="I63" s="68" cm="1">
        <f t="array" ref="I63">IF(H63="Neterminuota",0.0131,IF(H63="Terminuota",0.0203,0))</f>
        <v>0</v>
      </c>
      <c r="J63" s="69"/>
      <c r="K63" s="68" cm="1">
        <f t="array" ref="K63">IF(J63="Biudžetinė",0.0014,IF(J63="Verslo įm. ir kt.",0.0046,IF(J63="Kitos organizacijos**",0.003,0)))</f>
        <v>0</v>
      </c>
      <c r="L63" s="69"/>
      <c r="M63" s="70"/>
      <c r="N63" s="70"/>
      <c r="O63" s="71"/>
      <c r="P63" s="71"/>
      <c r="Q63" s="71"/>
      <c r="R63" t="str" s="69" cm="1">
        <f t="array" ref="R63">IF(N63="Mėnesinis",ROUND(O63/P63*Q63,2),IF(N63="Valandinis",ROUND(O63*Q63,2)," "))</f>
        <v> </v>
      </c>
      <c r="S63" s="71"/>
      <c r="T63" s="71"/>
      <c r="U63" s="71"/>
      <c r="V63" s="71"/>
      <c r="W63" s="71"/>
      <c r="X63" s="71"/>
      <c r="Y63" t="str" s="72" cm="1">
        <f t="array" ref="Y63">_xlfn.IFERROR(ROUND(((I63+K63)*(R63+S63+T63+U63+W63+X63))+(R63+S63+T63+U63+W63+X63)+V63,2),"0")</f>
        <v>0</v>
      </c>
      <c r="Z63" s="69"/>
      <c r="AA63" s="69"/>
      <c r="AB63" t="str" s="69" cm="1">
        <f t="array" ref="AB63">IF(OR(Z63="",AA63=""),"",VLOOKUP(CONCATENATE(Z63," dienų darbo savaitė"),'Atostogų išmokų FN'!$A$7:$AH$8,AA63-16)/100)</f>
      </c>
      <c r="AC63" s="73" cm="1">
        <f t="array" ref="AC63">ROUND(IF(Z63="",0,(SUM(R63:U63,W63)*(1+(I63+K63))*AB63)),2)</f>
        <v>0</v>
      </c>
      <c r="AN63" t="str" s="74" cm="1">
        <f t="array" ref="AN63">LEFT(D63,3)</f>
      </c>
      <c r="AO63" t="str" s="74" cm="1">
        <f t="array" ref="AO63">LEFT(E63,3)</f>
      </c>
    </row>
    <row r="64" s="8" customFormat="1" ht="13.55" customHeight="1">
      <c r="B64" t="str" s="75" cm="1">
        <f t="array" ref="B64">IF(OR(D64&lt;&gt;"",F64&lt;&gt;"",D65&lt;&gt;"",F65&lt;&gt;""),B63+1,"")</f>
      </c>
      <c r="C64" s="65"/>
      <c r="D64" s="77"/>
      <c r="E64" s="77"/>
      <c r="F64" s="67"/>
      <c r="G64" s="67"/>
      <c r="H64" s="67"/>
      <c r="I64" s="68" cm="1">
        <f t="array" ref="I64">IF(H64="Neterminuota",0.0131,IF(H64="Terminuota",0.0203,0))</f>
        <v>0</v>
      </c>
      <c r="J64" s="69"/>
      <c r="K64" s="68" cm="1">
        <f t="array" ref="K64">IF(J64="Biudžetinė",0.0014,IF(J64="Verslo įm. ir kt.",0.0046,IF(J64="Kitos organizacijos**",0.003,0)))</f>
        <v>0</v>
      </c>
      <c r="L64" s="69"/>
      <c r="M64" s="70"/>
      <c r="N64" s="70"/>
      <c r="O64" s="71"/>
      <c r="P64" s="71"/>
      <c r="Q64" s="71"/>
      <c r="R64" t="str" s="69" cm="1">
        <f t="array" ref="R64">IF(N64="Mėnesinis",ROUND(O64/P64*Q64,2),IF(N64="Valandinis",ROUND(O64*Q64,2)," "))</f>
        <v> </v>
      </c>
      <c r="S64" s="71"/>
      <c r="T64" s="71"/>
      <c r="U64" s="71"/>
      <c r="V64" s="71"/>
      <c r="W64" s="71"/>
      <c r="X64" s="71"/>
      <c r="Y64" t="str" s="72" cm="1">
        <f t="array" ref="Y64">_xlfn.IFERROR(ROUND(((I64+K64)*(R64+S64+T64+U64+W64+X64))+(R64+S64+T64+U64+W64+X64)+V64,2),"0")</f>
        <v>0</v>
      </c>
      <c r="Z64" s="69"/>
      <c r="AA64" s="69"/>
      <c r="AB64" t="str" s="69" cm="1">
        <f t="array" ref="AB64">IF(OR(Z64="",AA64=""),"",VLOOKUP(CONCATENATE(Z64," dienų darbo savaitė"),'Atostogų išmokų FN'!$A$7:$AH$8,AA64-16)/100)</f>
      </c>
      <c r="AC64" s="73" cm="1">
        <f t="array" ref="AC64">ROUND(IF(Z64="",0,(SUM(R64:U64,W64)*(1+(I64+K64))*AB64)),2)</f>
        <v>0</v>
      </c>
      <c r="AN64" t="str" s="74" cm="1">
        <f t="array" ref="AN64">LEFT(D64,3)</f>
      </c>
      <c r="AO64" t="str" s="74" cm="1">
        <f t="array" ref="AO64">LEFT(E64,3)</f>
      </c>
    </row>
    <row r="65" s="8" customFormat="1" ht="13.55" customHeight="1">
      <c r="B65" t="str" s="75" cm="1">
        <f t="array" ref="B65">IF(OR(D65&lt;&gt;"",F65&lt;&gt;"",D66&lt;&gt;"",F66&lt;&gt;""),B64+1,"")</f>
      </c>
      <c r="C65" s="65"/>
      <c r="D65" s="77"/>
      <c r="E65" s="77"/>
      <c r="F65" s="67"/>
      <c r="G65" s="67"/>
      <c r="H65" s="67"/>
      <c r="I65" s="68" cm="1">
        <f t="array" ref="I65">IF(H65="Neterminuota",0.0131,IF(H65="Terminuota",0.0203,0))</f>
        <v>0</v>
      </c>
      <c r="J65" s="69"/>
      <c r="K65" s="68" cm="1">
        <f t="array" ref="K65">IF(J65="Biudžetinė",0.0014,IF(J65="Verslo įm. ir kt.",0.0046,IF(J65="Kitos organizacijos**",0.003,0)))</f>
        <v>0</v>
      </c>
      <c r="L65" s="69"/>
      <c r="M65" s="70"/>
      <c r="N65" s="70"/>
      <c r="O65" s="71"/>
      <c r="P65" s="71"/>
      <c r="Q65" s="71"/>
      <c r="R65" t="str" s="69" cm="1">
        <f t="array" ref="R65">IF(N65="Mėnesinis",ROUND(O65/P65*Q65,2),IF(N65="Valandinis",ROUND(O65*Q65,2)," "))</f>
        <v> </v>
      </c>
      <c r="S65" s="71"/>
      <c r="T65" s="71"/>
      <c r="U65" s="71"/>
      <c r="V65" s="71"/>
      <c r="W65" s="71"/>
      <c r="X65" s="71"/>
      <c r="Y65" t="str" s="72" cm="1">
        <f t="array" ref="Y65">_xlfn.IFERROR(ROUND(((I65+K65)*(R65+S65+T65+U65+W65+X65))+(R65+S65+T65+U65+W65+X65)+V65,2),"0")</f>
        <v>0</v>
      </c>
      <c r="Z65" s="69"/>
      <c r="AA65" s="69"/>
      <c r="AB65" t="str" s="69" cm="1">
        <f t="array" ref="AB65">IF(OR(Z65="",AA65=""),"",VLOOKUP(CONCATENATE(Z65," dienų darbo savaitė"),'Atostogų išmokų FN'!$A$7:$AH$8,AA65-16)/100)</f>
      </c>
      <c r="AC65" s="73" cm="1">
        <f t="array" ref="AC65">ROUND(IF(Z65="",0,(SUM(R65:U65,W65)*(1+(I65+K65))*AB65)),2)</f>
        <v>0</v>
      </c>
      <c r="AN65" t="str" s="74" cm="1">
        <f t="array" ref="AN65">LEFT(D65,3)</f>
      </c>
      <c r="AO65" t="str" s="74" cm="1">
        <f t="array" ref="AO65">LEFT(E65,3)</f>
      </c>
    </row>
    <row r="66" s="8" customFormat="1" ht="13.55" customHeight="1">
      <c r="B66" t="str" s="75" cm="1">
        <f t="array" ref="B66">IF(OR(D66&lt;&gt;"",F66&lt;&gt;"",D67&lt;&gt;"",F67&lt;&gt;""),B65+1,"")</f>
      </c>
      <c r="C66" s="65"/>
      <c r="D66" s="77"/>
      <c r="E66" s="77"/>
      <c r="F66" s="67"/>
      <c r="G66" s="67"/>
      <c r="H66" s="67"/>
      <c r="I66" s="68" cm="1">
        <f t="array" ref="I66">IF(H66="Neterminuota",0.0131,IF(H66="Terminuota",0.0203,0))</f>
        <v>0</v>
      </c>
      <c r="J66" s="69"/>
      <c r="K66" s="68" cm="1">
        <f t="array" ref="K66">IF(J66="Biudžetinė",0.0014,IF(J66="Verslo įm. ir kt.",0.0046,IF(J66="Kitos organizacijos**",0.003,0)))</f>
        <v>0</v>
      </c>
      <c r="L66" s="69"/>
      <c r="M66" s="70"/>
      <c r="N66" s="70"/>
      <c r="O66" s="71"/>
      <c r="P66" s="71"/>
      <c r="Q66" s="71"/>
      <c r="R66" t="str" s="69" cm="1">
        <f t="array" ref="R66">IF(N66="Mėnesinis",ROUND(O66/P66*Q66,2),IF(N66="Valandinis",ROUND(O66*Q66,2)," "))</f>
        <v> </v>
      </c>
      <c r="S66" s="71"/>
      <c r="T66" s="71"/>
      <c r="U66" s="71"/>
      <c r="V66" s="71"/>
      <c r="W66" s="71"/>
      <c r="X66" s="71"/>
      <c r="Y66" t="str" s="72" cm="1">
        <f t="array" ref="Y66">_xlfn.IFERROR(ROUND(((I66+K66)*(R66+S66+T66+U66+W66+X66))+(R66+S66+T66+U66+W66+X66)+V66,2),"0")</f>
        <v>0</v>
      </c>
      <c r="Z66" s="69"/>
      <c r="AA66" s="69"/>
      <c r="AB66" t="str" s="69" cm="1">
        <f t="array" ref="AB66">IF(OR(Z66="",AA66=""),"",VLOOKUP(CONCATENATE(Z66," dienų darbo savaitė"),'Atostogų išmokų FN'!$A$7:$AH$8,AA66-16)/100)</f>
      </c>
      <c r="AC66" s="73" cm="1">
        <f t="array" ref="AC66">ROUND(IF(Z66="",0,(SUM(R66:U66,W66)*(1+(I66+K66))*AB66)),2)</f>
        <v>0</v>
      </c>
      <c r="AN66" t="str" s="74" cm="1">
        <f t="array" ref="AN66">LEFT(D66,3)</f>
      </c>
      <c r="AO66" t="str" s="74" cm="1">
        <f t="array" ref="AO66">LEFT(E66,3)</f>
      </c>
    </row>
    <row r="67" s="8" customFormat="1" ht="13.55" customHeight="1">
      <c r="B67" t="str" s="75" cm="1">
        <f t="array" ref="B67">IF(OR(D67&lt;&gt;"",F67&lt;&gt;"",D68&lt;&gt;"",F68&lt;&gt;""),B66+1,"")</f>
      </c>
      <c r="C67" s="65"/>
      <c r="D67" s="77"/>
      <c r="E67" s="77"/>
      <c r="F67" s="67"/>
      <c r="G67" s="67"/>
      <c r="H67" s="67"/>
      <c r="I67" s="68" cm="1">
        <f t="array" ref="I67">IF(H67="Neterminuota",0.0131,IF(H67="Terminuota",0.0203,0))</f>
        <v>0</v>
      </c>
      <c r="J67" s="69"/>
      <c r="K67" s="68" cm="1">
        <f t="array" ref="K67">IF(J67="Biudžetinė",0.0014,IF(J67="Verslo įm. ir kt.",0.0046,IF(J67="Kitos organizacijos**",0.003,0)))</f>
        <v>0</v>
      </c>
      <c r="L67" s="69"/>
      <c r="M67" s="70"/>
      <c r="N67" s="70"/>
      <c r="O67" s="71"/>
      <c r="P67" s="71"/>
      <c r="Q67" s="71"/>
      <c r="R67" t="str" s="69" cm="1">
        <f t="array" ref="R67">IF(N67="Mėnesinis",ROUND(O67/P67*Q67,2),IF(N67="Valandinis",ROUND(O67*Q67,2)," "))</f>
        <v> </v>
      </c>
      <c r="S67" s="71"/>
      <c r="T67" s="71"/>
      <c r="U67" s="71"/>
      <c r="V67" s="71"/>
      <c r="W67" s="71"/>
      <c r="X67" s="71"/>
      <c r="Y67" t="str" s="72" cm="1">
        <f t="array" ref="Y67">_xlfn.IFERROR(ROUND(((I67+K67)*(R67+S67+T67+U67+W67+X67))+(R67+S67+T67+U67+W67+X67)+V67,2),"0")</f>
        <v>0</v>
      </c>
      <c r="Z67" s="69"/>
      <c r="AA67" s="69"/>
      <c r="AB67" t="str" s="69" cm="1">
        <f t="array" ref="AB67">IF(OR(Z67="",AA67=""),"",VLOOKUP(CONCATENATE(Z67," dienų darbo savaitė"),'Atostogų išmokų FN'!$A$7:$AH$8,AA67-16)/100)</f>
      </c>
      <c r="AC67" s="73" cm="1">
        <f t="array" ref="AC67">ROUND(IF(Z67="",0,(SUM(R67:U67,W67)*(1+(I67+K67))*AB67)),2)</f>
        <v>0</v>
      </c>
      <c r="AN67" t="str" s="74" cm="1">
        <f t="array" ref="AN67">LEFT(D67,3)</f>
      </c>
      <c r="AO67" t="str" s="74" cm="1">
        <f t="array" ref="AO67">LEFT(E67,3)</f>
      </c>
    </row>
    <row r="68" s="8" customFormat="1" ht="13.55" customHeight="1">
      <c r="B68" t="str" s="75" cm="1">
        <f t="array" ref="B68">IF(OR(D68&lt;&gt;"",F68&lt;&gt;"",D69&lt;&gt;"",F69&lt;&gt;""),B67+1,"")</f>
      </c>
      <c r="C68" s="65"/>
      <c r="D68" s="77"/>
      <c r="E68" s="77"/>
      <c r="F68" s="67"/>
      <c r="G68" s="67"/>
      <c r="H68" s="67"/>
      <c r="I68" s="68" cm="1">
        <f t="array" ref="I68">IF(H68="Neterminuota",0.0131,IF(H68="Terminuota",0.0203,0))</f>
        <v>0</v>
      </c>
      <c r="J68" s="69"/>
      <c r="K68" s="68" cm="1">
        <f t="array" ref="K68">IF(J68="Biudžetinė",0.0014,IF(J68="Verslo įm. ir kt.",0.0046,IF(J68="Kitos organizacijos**",0.003,0)))</f>
        <v>0</v>
      </c>
      <c r="L68" s="69"/>
      <c r="M68" s="70"/>
      <c r="N68" s="70"/>
      <c r="O68" s="71"/>
      <c r="P68" s="71"/>
      <c r="Q68" s="71"/>
      <c r="R68" t="str" s="69" cm="1">
        <f t="array" ref="R68">IF(N68="Mėnesinis",ROUND(O68/P68*Q68,2),IF(N68="Valandinis",ROUND(O68*Q68,2)," "))</f>
        <v> </v>
      </c>
      <c r="S68" s="71"/>
      <c r="T68" s="71"/>
      <c r="U68" s="71"/>
      <c r="V68" s="71"/>
      <c r="W68" s="71"/>
      <c r="X68" s="71"/>
      <c r="Y68" t="str" s="72" cm="1">
        <f t="array" ref="Y68">_xlfn.IFERROR(ROUND(((I68+K68)*(R68+S68+T68+U68+W68+X68))+(R68+S68+T68+U68+W68+X68)+V68,2),"0")</f>
        <v>0</v>
      </c>
      <c r="Z68" s="69"/>
      <c r="AA68" s="69"/>
      <c r="AB68" t="str" s="69" cm="1">
        <f t="array" ref="AB68">IF(OR(Z68="",AA68=""),"",VLOOKUP(CONCATENATE(Z68," dienų darbo savaitė"),'Atostogų išmokų FN'!$A$7:$AH$8,AA68-16)/100)</f>
      </c>
      <c r="AC68" s="73" cm="1">
        <f t="array" ref="AC68">ROUND(IF(Z68="",0,(SUM(R68:U68,W68)*(1+(I68+K68))*AB68)),2)</f>
        <v>0</v>
      </c>
      <c r="AN68" t="str" s="74" cm="1">
        <f t="array" ref="AN68">LEFT(D68,3)</f>
      </c>
      <c r="AO68" t="str" s="74" cm="1">
        <f t="array" ref="AO68">LEFT(E68,3)</f>
      </c>
    </row>
    <row r="69" s="8" customFormat="1" ht="13.55" customHeight="1">
      <c r="B69" t="str" s="75" cm="1">
        <f t="array" ref="B69">IF(OR(D69&lt;&gt;"",F69&lt;&gt;"",D70&lt;&gt;"",F70&lt;&gt;""),B68+1,"")</f>
      </c>
      <c r="C69" s="65"/>
      <c r="D69" s="77"/>
      <c r="E69" s="77"/>
      <c r="F69" s="67"/>
      <c r="G69" s="67"/>
      <c r="H69" s="67"/>
      <c r="I69" s="68" cm="1">
        <f t="array" ref="I69">IF(H69="Neterminuota",0.0131,IF(H69="Terminuota",0.0203,0))</f>
        <v>0</v>
      </c>
      <c r="J69" s="69"/>
      <c r="K69" s="68" cm="1">
        <f t="array" ref="K69">IF(J69="Biudžetinė",0.0014,IF(J69="Verslo įm. ir kt.",0.0046,IF(J69="Kitos organizacijos**",0.003,0)))</f>
        <v>0</v>
      </c>
      <c r="L69" s="69"/>
      <c r="M69" s="70"/>
      <c r="N69" s="70"/>
      <c r="O69" s="71"/>
      <c r="P69" s="71"/>
      <c r="Q69" s="71"/>
      <c r="R69" t="str" s="69" cm="1">
        <f t="array" ref="R69">IF(N69="Mėnesinis",ROUND(O69/P69*Q69,2),IF(N69="Valandinis",ROUND(O69*Q69,2)," "))</f>
        <v> </v>
      </c>
      <c r="S69" s="71"/>
      <c r="T69" s="71"/>
      <c r="U69" s="71"/>
      <c r="V69" s="71"/>
      <c r="W69" s="71"/>
      <c r="X69" s="71"/>
      <c r="Y69" t="str" s="72" cm="1">
        <f t="array" ref="Y69">_xlfn.IFERROR(ROUND(((I69+K69)*(R69+S69+T69+U69+W69+X69))+(R69+S69+T69+U69+W69+X69)+V69,2),"0")</f>
        <v>0</v>
      </c>
      <c r="Z69" s="69"/>
      <c r="AA69" s="69"/>
      <c r="AB69" t="str" s="69" cm="1">
        <f t="array" ref="AB69">IF(OR(Z69="",AA69=""),"",VLOOKUP(CONCATENATE(Z69," dienų darbo savaitė"),'Atostogų išmokų FN'!$A$7:$AH$8,AA69-16)/100)</f>
      </c>
      <c r="AC69" s="73" cm="1">
        <f t="array" ref="AC69">ROUND(IF(Z69="",0,(SUM(R69:U69,W69)*(1+(I69+K69))*AB69)),2)</f>
        <v>0</v>
      </c>
      <c r="AN69" t="str" s="74" cm="1">
        <f t="array" ref="AN69">LEFT(D69,3)</f>
      </c>
      <c r="AO69" t="str" s="74" cm="1">
        <f t="array" ref="AO69">LEFT(E69,3)</f>
      </c>
    </row>
    <row r="70" s="8" customFormat="1" ht="13.55" customHeight="1">
      <c r="B70" t="str" s="75" cm="1">
        <f t="array" ref="B70">IF(OR(D70&lt;&gt;"",F70&lt;&gt;"",D71&lt;&gt;"",F71&lt;&gt;""),B69+1,"")</f>
      </c>
      <c r="C70" s="65"/>
      <c r="D70" s="77"/>
      <c r="E70" s="77"/>
      <c r="F70" s="67"/>
      <c r="G70" s="67"/>
      <c r="H70" s="67"/>
      <c r="I70" s="68" cm="1">
        <f t="array" ref="I70">IF(H70="Neterminuota",0.0131,IF(H70="Terminuota",0.0203,0))</f>
        <v>0</v>
      </c>
      <c r="J70" s="69"/>
      <c r="K70" s="68" cm="1">
        <f t="array" ref="K70">IF(J70="Biudžetinė",0.0014,IF(J70="Verslo įm. ir kt.",0.0046,IF(J70="Kitos organizacijos**",0.003,0)))</f>
        <v>0</v>
      </c>
      <c r="L70" s="69"/>
      <c r="M70" s="70"/>
      <c r="N70" s="70"/>
      <c r="O70" s="71"/>
      <c r="P70" s="71"/>
      <c r="Q70" s="71"/>
      <c r="R70" t="str" s="69" cm="1">
        <f t="array" ref="R70">IF(N70="Mėnesinis",ROUND(O70/P70*Q70,2),IF(N70="Valandinis",ROUND(O70*Q70,2)," "))</f>
        <v> </v>
      </c>
      <c r="S70" s="71"/>
      <c r="T70" s="71"/>
      <c r="U70" s="71"/>
      <c r="V70" s="71"/>
      <c r="W70" s="71"/>
      <c r="X70" s="71"/>
      <c r="Y70" t="str" s="72" cm="1">
        <f t="array" ref="Y70">_xlfn.IFERROR(ROUND(((I70+K70)*(R70+S70+T70+U70+W70+X70))+(R70+S70+T70+U70+W70+X70)+V70,2),"0")</f>
        <v>0</v>
      </c>
      <c r="Z70" s="69"/>
      <c r="AA70" s="69"/>
      <c r="AB70" t="str" s="69" cm="1">
        <f t="array" ref="AB70">IF(OR(Z70="",AA70=""),"",VLOOKUP(CONCATENATE(Z70," dienų darbo savaitė"),'Atostogų išmokų FN'!$A$7:$AH$8,AA70-16)/100)</f>
      </c>
      <c r="AC70" s="73" cm="1">
        <f t="array" ref="AC70">ROUND(IF(Z70="",0,(SUM(R70:U70,W70)*(1+(I70+K70))*AB70)),2)</f>
        <v>0</v>
      </c>
      <c r="AN70" t="str" s="74" cm="1">
        <f t="array" ref="AN70">LEFT(D70,3)</f>
      </c>
      <c r="AO70" t="str" s="74" cm="1">
        <f t="array" ref="AO70">LEFT(E70,3)</f>
      </c>
    </row>
    <row r="71" s="8" customFormat="1" ht="13.55" customHeight="1">
      <c r="B71" t="str" s="75" cm="1">
        <f t="array" ref="B71">IF(OR(D71&lt;&gt;"",F71&lt;&gt;"",D72&lt;&gt;"",F72&lt;&gt;""),B70+1,"")</f>
      </c>
      <c r="C71" s="65"/>
      <c r="D71" s="77"/>
      <c r="E71" s="77"/>
      <c r="F71" s="67"/>
      <c r="G71" s="67"/>
      <c r="H71" s="67"/>
      <c r="I71" s="68" cm="1">
        <f t="array" ref="I71">IF(H71="Neterminuota",0.0131,IF(H71="Terminuota",0.0203,0))</f>
        <v>0</v>
      </c>
      <c r="J71" s="69"/>
      <c r="K71" s="68" cm="1">
        <f t="array" ref="K71">IF(J71="Biudžetinė",0.0014,IF(J71="Verslo įm. ir kt.",0.0046,IF(J71="Kitos organizacijos**",0.003,0)))</f>
        <v>0</v>
      </c>
      <c r="L71" s="69"/>
      <c r="M71" s="70"/>
      <c r="N71" s="70"/>
      <c r="O71" s="71"/>
      <c r="P71" s="71"/>
      <c r="Q71" s="71"/>
      <c r="R71" t="str" s="69" cm="1">
        <f t="array" ref="R71">IF(N71="Mėnesinis",ROUND(O71/P71*Q71,2),IF(N71="Valandinis",ROUND(O71*Q71,2)," "))</f>
        <v> </v>
      </c>
      <c r="S71" s="71"/>
      <c r="T71" s="71"/>
      <c r="U71" s="71"/>
      <c r="V71" s="71"/>
      <c r="W71" s="71"/>
      <c r="X71" s="71"/>
      <c r="Y71" t="str" s="72" cm="1">
        <f t="array" ref="Y71">_xlfn.IFERROR(ROUND(((I71+K71)*(R71+S71+T71+U71+W71+X71))+(R71+S71+T71+U71+W71+X71)+V71,2),"0")</f>
        <v>0</v>
      </c>
      <c r="Z71" s="69"/>
      <c r="AA71" s="69"/>
      <c r="AB71" t="str" s="69" cm="1">
        <f t="array" ref="AB71">IF(OR(Z71="",AA71=""),"",VLOOKUP(CONCATENATE(Z71," dienų darbo savaitė"),'Atostogų išmokų FN'!$A$7:$AH$8,AA71-16)/100)</f>
      </c>
      <c r="AC71" s="73" cm="1">
        <f t="array" ref="AC71">ROUND(IF(Z71="",0,(SUM(R71:U71,W71)*(1+(I71+K71))*AB71)),2)</f>
        <v>0</v>
      </c>
      <c r="AN71" t="str" s="74" cm="1">
        <f t="array" ref="AN71">LEFT(D71,3)</f>
      </c>
      <c r="AO71" t="str" s="74" cm="1">
        <f t="array" ref="AO71">LEFT(E71,3)</f>
      </c>
    </row>
    <row r="72" s="8" customFormat="1" ht="13.55" customHeight="1">
      <c r="B72" t="str" s="75" cm="1">
        <f t="array" ref="B72">IF(OR(D72&lt;&gt;"",F72&lt;&gt;"",D73&lt;&gt;"",F73&lt;&gt;""),B71+1,"")</f>
      </c>
      <c r="C72" s="65"/>
      <c r="D72" s="77"/>
      <c r="E72" s="77"/>
      <c r="F72" s="67"/>
      <c r="G72" s="67"/>
      <c r="H72" s="67"/>
      <c r="I72" s="68" cm="1">
        <f t="array" ref="I72">IF(H72="Neterminuota",0.0131,IF(H72="Terminuota",0.0203,0))</f>
        <v>0</v>
      </c>
      <c r="J72" s="69"/>
      <c r="K72" s="68" cm="1">
        <f t="array" ref="K72">IF(J72="Biudžetinė",0.0014,IF(J72="Verslo įm. ir kt.",0.0046,IF(J72="Kitos organizacijos**",0.003,0)))</f>
        <v>0</v>
      </c>
      <c r="L72" s="69"/>
      <c r="M72" s="70"/>
      <c r="N72" s="70"/>
      <c r="O72" s="71"/>
      <c r="P72" s="71"/>
      <c r="Q72" s="71"/>
      <c r="R72" t="str" s="69" cm="1">
        <f t="array" ref="R72">IF(N72="Mėnesinis",ROUND(O72/P72*Q72,2),IF(N72="Valandinis",ROUND(O72*Q72,2)," "))</f>
        <v> </v>
      </c>
      <c r="S72" s="71"/>
      <c r="T72" s="71"/>
      <c r="U72" s="71"/>
      <c r="V72" s="71"/>
      <c r="W72" s="71"/>
      <c r="X72" s="71"/>
      <c r="Y72" t="str" s="72" cm="1">
        <f t="array" ref="Y72">_xlfn.IFERROR(ROUND(((I72+K72)*(R72+S72+T72+U72+W72+X72))+(R72+S72+T72+U72+W72+X72)+V72,2),"0")</f>
        <v>0</v>
      </c>
      <c r="Z72" s="69"/>
      <c r="AA72" s="69"/>
      <c r="AB72" t="str" s="69" cm="1">
        <f t="array" ref="AB72">IF(OR(Z72="",AA72=""),"",VLOOKUP(CONCATENATE(Z72," dienų darbo savaitė"),'Atostogų išmokų FN'!$A$7:$AH$8,AA72-16)/100)</f>
      </c>
      <c r="AC72" s="73" cm="1">
        <f t="array" ref="AC72">ROUND(IF(Z72="",0,(SUM(R72:U72,W72)*(1+(I72+K72))*AB72)),2)</f>
        <v>0</v>
      </c>
      <c r="AN72" t="str" s="74" cm="1">
        <f t="array" ref="AN72">LEFT(D72,3)</f>
      </c>
      <c r="AO72" t="str" s="74" cm="1">
        <f t="array" ref="AO72">LEFT(E72,3)</f>
      </c>
    </row>
    <row r="73" s="8" customFormat="1" ht="13.55" customHeight="1">
      <c r="B73" t="str" s="75" cm="1">
        <f t="array" ref="B73">IF(OR(D73&lt;&gt;"",F73&lt;&gt;"",D74&lt;&gt;"",F74&lt;&gt;""),B72+1,"")</f>
      </c>
      <c r="C73" s="65"/>
      <c r="D73" s="77"/>
      <c r="E73" s="77"/>
      <c r="F73" s="67"/>
      <c r="G73" s="67"/>
      <c r="H73" s="67"/>
      <c r="I73" s="68" cm="1">
        <f t="array" ref="I73">IF(H73="Neterminuota",0.0131,IF(H73="Terminuota",0.0203,0))</f>
        <v>0</v>
      </c>
      <c r="J73" s="69"/>
      <c r="K73" s="68" cm="1">
        <f t="array" ref="K73">IF(J73="Biudžetinė",0.0014,IF(J73="Verslo įm. ir kt.",0.0046,IF(J73="Kitos organizacijos**",0.003,0)))</f>
        <v>0</v>
      </c>
      <c r="L73" s="69"/>
      <c r="M73" s="70"/>
      <c r="N73" s="70"/>
      <c r="O73" s="71"/>
      <c r="P73" s="71"/>
      <c r="Q73" s="71"/>
      <c r="R73" t="str" s="69" cm="1">
        <f t="array" ref="R73">IF(N73="Mėnesinis",ROUND(O73/P73*Q73,2),IF(N73="Valandinis",ROUND(O73*Q73,2)," "))</f>
        <v> </v>
      </c>
      <c r="S73" s="71"/>
      <c r="T73" s="71"/>
      <c r="U73" s="71"/>
      <c r="V73" s="71"/>
      <c r="W73" s="71"/>
      <c r="X73" s="71"/>
      <c r="Y73" t="str" s="72" cm="1">
        <f t="array" ref="Y73">_xlfn.IFERROR(ROUND(((I73+K73)*(R73+S73+T73+U73+W73+X73))+(R73+S73+T73+U73+W73+X73)+V73,2),"0")</f>
        <v>0</v>
      </c>
      <c r="Z73" s="69"/>
      <c r="AA73" s="69"/>
      <c r="AB73" t="str" s="69" cm="1">
        <f t="array" ref="AB73">IF(OR(Z73="",AA73=""),"",VLOOKUP(CONCATENATE(Z73," dienų darbo savaitė"),'Atostogų išmokų FN'!$A$7:$AH$8,AA73-16)/100)</f>
      </c>
      <c r="AC73" s="73" cm="1">
        <f t="array" ref="AC73">ROUND(IF(Z73="",0,(SUM(R73:U73,W73)*(1+(I73+K73))*AB73)),2)</f>
        <v>0</v>
      </c>
      <c r="AN73" t="str" s="74" cm="1">
        <f t="array" ref="AN73">LEFT(D73,3)</f>
      </c>
      <c r="AO73" t="str" s="74" cm="1">
        <f t="array" ref="AO73">LEFT(E73,3)</f>
      </c>
    </row>
    <row r="74" s="8" customFormat="1" ht="13.55" customHeight="1">
      <c r="B74" t="str" s="75" cm="1">
        <f t="array" ref="B74">IF(OR(D74&lt;&gt;"",F74&lt;&gt;"",D75&lt;&gt;"",F75&lt;&gt;""),B73+1,"")</f>
      </c>
      <c r="C74" s="65"/>
      <c r="D74" s="77"/>
      <c r="E74" s="77"/>
      <c r="F74" s="67"/>
      <c r="G74" s="67"/>
      <c r="H74" s="67"/>
      <c r="I74" s="68" cm="1">
        <f t="array" ref="I74">IF(H74="Neterminuota",0.0131,IF(H74="Terminuota",0.0203,0))</f>
        <v>0</v>
      </c>
      <c r="J74" s="69"/>
      <c r="K74" s="68" cm="1">
        <f t="array" ref="K74">IF(J74="Biudžetinė",0.0014,IF(J74="Verslo įm. ir kt.",0.0046,IF(J74="Kitos organizacijos**",0.003,0)))</f>
        <v>0</v>
      </c>
      <c r="L74" s="69"/>
      <c r="M74" s="70"/>
      <c r="N74" s="70"/>
      <c r="O74" s="71"/>
      <c r="P74" s="71"/>
      <c r="Q74" s="71"/>
      <c r="R74" t="str" s="69" cm="1">
        <f t="array" ref="R74">IF(N74="Mėnesinis",ROUND(O74/P74*Q74,2),IF(N74="Valandinis",ROUND(O74*Q74,2)," "))</f>
        <v> </v>
      </c>
      <c r="S74" s="71"/>
      <c r="T74" s="71"/>
      <c r="U74" s="71"/>
      <c r="V74" s="71"/>
      <c r="W74" s="71"/>
      <c r="X74" s="71"/>
      <c r="Y74" t="str" s="72" cm="1">
        <f t="array" ref="Y74">_xlfn.IFERROR(ROUND(((I74+K74)*(R74+S74+T74+U74+W74+X74))+(R74+S74+T74+U74+W74+X74)+V74,2),"0")</f>
        <v>0</v>
      </c>
      <c r="Z74" s="69"/>
      <c r="AA74" s="69"/>
      <c r="AB74" t="str" s="69" cm="1">
        <f t="array" ref="AB74">IF(OR(Z74="",AA74=""),"",VLOOKUP(CONCATENATE(Z74," dienų darbo savaitė"),'Atostogų išmokų FN'!$A$7:$AH$8,AA74-16)/100)</f>
      </c>
      <c r="AC74" s="73" cm="1">
        <f t="array" ref="AC74">ROUND(IF(Z74="",0,(SUM(R74:U74,W74)*(1+(I74+K74))*AB74)),2)</f>
        <v>0</v>
      </c>
      <c r="AN74" t="str" s="74" cm="1">
        <f t="array" ref="AN74">LEFT(D74,3)</f>
      </c>
      <c r="AO74" t="str" s="74" cm="1">
        <f t="array" ref="AO74">LEFT(E74,3)</f>
      </c>
    </row>
    <row r="75" s="8" customFormat="1" ht="13.55" customHeight="1">
      <c r="B75" t="str" s="75" cm="1">
        <f t="array" ref="B75">IF(OR(D75&lt;&gt;"",F75&lt;&gt;"",D76&lt;&gt;"",F76&lt;&gt;""),B74+1,"")</f>
      </c>
      <c r="C75" s="65"/>
      <c r="D75" s="77"/>
      <c r="E75" s="77"/>
      <c r="F75" s="67"/>
      <c r="G75" s="67"/>
      <c r="H75" s="67"/>
      <c r="I75" s="68" cm="1">
        <f t="array" ref="I75">IF(H75="Neterminuota",0.0131,IF(H75="Terminuota",0.0203,0))</f>
        <v>0</v>
      </c>
      <c r="J75" s="69"/>
      <c r="K75" s="68" cm="1">
        <f t="array" ref="K75">IF(J75="Biudžetinė",0.0014,IF(J75="Verslo įm. ir kt.",0.0046,IF(J75="Kitos organizacijos**",0.003,0)))</f>
        <v>0</v>
      </c>
      <c r="L75" s="69"/>
      <c r="M75" s="70"/>
      <c r="N75" s="70"/>
      <c r="O75" s="71"/>
      <c r="P75" s="71"/>
      <c r="Q75" s="71"/>
      <c r="R75" t="str" s="69" cm="1">
        <f t="array" ref="R75">IF(N75="Mėnesinis",ROUND(O75/P75*Q75,2),IF(N75="Valandinis",ROUND(O75*Q75,2)," "))</f>
        <v> </v>
      </c>
      <c r="S75" s="71"/>
      <c r="T75" s="71"/>
      <c r="U75" s="71"/>
      <c r="V75" s="71"/>
      <c r="W75" s="71"/>
      <c r="X75" s="71"/>
      <c r="Y75" t="str" s="72" cm="1">
        <f t="array" ref="Y75">_xlfn.IFERROR(ROUND(((I75+K75)*(R75+S75+T75+U75+W75+X75))+(R75+S75+T75+U75+W75+X75)+V75,2),"0")</f>
        <v>0</v>
      </c>
      <c r="Z75" s="69"/>
      <c r="AA75" s="69"/>
      <c r="AB75" t="str" s="69" cm="1">
        <f t="array" ref="AB75">IF(OR(Z75="",AA75=""),"",VLOOKUP(CONCATENATE(Z75," dienų darbo savaitė"),'Atostogų išmokų FN'!$A$7:$AH$8,AA75-16)/100)</f>
      </c>
      <c r="AC75" s="73" cm="1">
        <f t="array" ref="AC75">ROUND(IF(Z75="",0,(SUM(R75:U75,W75)*(1+(I75+K75))*AB75)),2)</f>
        <v>0</v>
      </c>
      <c r="AN75" t="str" s="74" cm="1">
        <f t="array" ref="AN75">LEFT(D75,3)</f>
      </c>
      <c r="AO75" t="str" s="74" cm="1">
        <f t="array" ref="AO75">LEFT(E75,3)</f>
      </c>
    </row>
    <row r="76" s="8" customFormat="1" ht="13.55" customHeight="1">
      <c r="B76" t="str" s="75" cm="1">
        <f t="array" ref="B76">IF(OR(D76&lt;&gt;"",F76&lt;&gt;"",D77&lt;&gt;"",F77&lt;&gt;""),B75+1,"")</f>
      </c>
      <c r="C76" s="65"/>
      <c r="D76" s="77"/>
      <c r="E76" s="77"/>
      <c r="F76" s="67"/>
      <c r="G76" s="67"/>
      <c r="H76" s="67"/>
      <c r="I76" s="68" cm="1">
        <f t="array" ref="I76">IF(H76="Neterminuota",0.0131,IF(H76="Terminuota",0.0203,0))</f>
        <v>0</v>
      </c>
      <c r="J76" s="69"/>
      <c r="K76" s="68" cm="1">
        <f t="array" ref="K76">IF(J76="Biudžetinė",0.0014,IF(J76="Verslo įm. ir kt.",0.0046,IF(J76="Kitos organizacijos**",0.003,0)))</f>
        <v>0</v>
      </c>
      <c r="L76" s="69"/>
      <c r="M76" s="70"/>
      <c r="N76" s="70"/>
      <c r="O76" s="71"/>
      <c r="P76" s="71"/>
      <c r="Q76" s="71"/>
      <c r="R76" t="str" s="69" cm="1">
        <f t="array" ref="R76">IF(N76="Mėnesinis",ROUND(O76/P76*Q76,2),IF(N76="Valandinis",ROUND(O76*Q76,2)," "))</f>
        <v> </v>
      </c>
      <c r="S76" s="71"/>
      <c r="T76" s="71"/>
      <c r="U76" s="71"/>
      <c r="V76" s="71"/>
      <c r="W76" s="71"/>
      <c r="X76" s="71"/>
      <c r="Y76" t="str" s="72" cm="1">
        <f t="array" ref="Y76">_xlfn.IFERROR(ROUND(((I76+K76)*(R76+S76+T76+U76+W76+X76))+(R76+S76+T76+U76+W76+X76)+V76,2),"0")</f>
        <v>0</v>
      </c>
      <c r="Z76" s="69"/>
      <c r="AA76" s="69"/>
      <c r="AB76" t="str" s="69" cm="1">
        <f t="array" ref="AB76">IF(OR(Z76="",AA76=""),"",VLOOKUP(CONCATENATE(Z76," dienų darbo savaitė"),'Atostogų išmokų FN'!$A$7:$AH$8,AA76-16)/100)</f>
      </c>
      <c r="AC76" s="73" cm="1">
        <f t="array" ref="AC76">ROUND(IF(Z76="",0,(SUM(R76:U76,W76)*(1+(I76+K76))*AB76)),2)</f>
        <v>0</v>
      </c>
      <c r="AN76" t="str" s="74" cm="1">
        <f t="array" ref="AN76">LEFT(D76,3)</f>
      </c>
      <c r="AO76" t="str" s="74" cm="1">
        <f t="array" ref="AO76">LEFT(E76,3)</f>
      </c>
    </row>
    <row r="77" s="8" customFormat="1" ht="13.55" customHeight="1">
      <c r="B77" t="str" s="75" cm="1">
        <f t="array" ref="B77">IF(OR(D77&lt;&gt;"",F77&lt;&gt;"",D78&lt;&gt;"",F78&lt;&gt;""),B76+1,"")</f>
      </c>
      <c r="C77" s="65"/>
      <c r="D77" s="77"/>
      <c r="E77" s="77"/>
      <c r="F77" s="67"/>
      <c r="G77" s="67"/>
      <c r="H77" s="67"/>
      <c r="I77" s="68" cm="1">
        <f t="array" ref="I77">IF(H77="Neterminuota",0.0131,IF(H77="Terminuota",0.0203,0))</f>
        <v>0</v>
      </c>
      <c r="J77" s="69"/>
      <c r="K77" s="68" cm="1">
        <f t="array" ref="K77">IF(J77="Biudžetinė",0.0014,IF(J77="Verslo įm. ir kt.",0.0046,IF(J77="Kitos organizacijos**",0.003,0)))</f>
        <v>0</v>
      </c>
      <c r="L77" s="69"/>
      <c r="M77" s="70"/>
      <c r="N77" s="70"/>
      <c r="O77" s="71"/>
      <c r="P77" s="71"/>
      <c r="Q77" s="71"/>
      <c r="R77" t="str" s="69" cm="1">
        <f t="array" ref="R77">IF(N77="Mėnesinis",ROUND(O77/P77*Q77,2),IF(N77="Valandinis",ROUND(O77*Q77,2)," "))</f>
        <v> </v>
      </c>
      <c r="S77" s="71"/>
      <c r="T77" s="71"/>
      <c r="U77" s="71"/>
      <c r="V77" s="71"/>
      <c r="W77" s="71"/>
      <c r="X77" s="71"/>
      <c r="Y77" t="str" s="72" cm="1">
        <f t="array" ref="Y77">_xlfn.IFERROR(ROUND(((I77+K77)*(R77+S77+T77+U77+W77+X77))+(R77+S77+T77+U77+W77+X77)+V77,2),"0")</f>
        <v>0</v>
      </c>
      <c r="Z77" s="69"/>
      <c r="AA77" s="69"/>
      <c r="AB77" t="str" s="69" cm="1">
        <f t="array" ref="AB77">IF(OR(Z77="",AA77=""),"",VLOOKUP(CONCATENATE(Z77," dienų darbo savaitė"),'Atostogų išmokų FN'!$A$7:$AH$8,AA77-16)/100)</f>
      </c>
      <c r="AC77" s="73" cm="1">
        <f t="array" ref="AC77">ROUND(IF(Z77="",0,(SUM(R77:U77,W77)*(1+(I77+K77))*AB77)),2)</f>
        <v>0</v>
      </c>
      <c r="AN77" t="str" s="74" cm="1">
        <f t="array" ref="AN77">LEFT(D77,3)</f>
      </c>
      <c r="AO77" t="str" s="74" cm="1">
        <f t="array" ref="AO77">LEFT(E77,3)</f>
      </c>
    </row>
    <row r="78" s="8" customFormat="1" ht="13.55" customHeight="1">
      <c r="B78" t="str" s="75" cm="1">
        <f t="array" ref="B78">IF(OR(D78&lt;&gt;"",F78&lt;&gt;"",D79&lt;&gt;"",F79&lt;&gt;""),B77+1,"")</f>
      </c>
      <c r="C78" s="65"/>
      <c r="D78" s="77"/>
      <c r="E78" s="77"/>
      <c r="F78" s="67"/>
      <c r="G78" s="67"/>
      <c r="H78" s="67"/>
      <c r="I78" s="68" cm="1">
        <f t="array" ref="I78">IF(H78="Neterminuota",0.0131,IF(H78="Terminuota",0.0203,0))</f>
        <v>0</v>
      </c>
      <c r="J78" s="69"/>
      <c r="K78" s="68" cm="1">
        <f t="array" ref="K78">IF(J78="Biudžetinė",0.0014,IF(J78="Verslo įm. ir kt.",0.0046,IF(J78="Kitos organizacijos**",0.003,0)))</f>
        <v>0</v>
      </c>
      <c r="L78" s="69"/>
      <c r="M78" s="70"/>
      <c r="N78" s="70"/>
      <c r="O78" s="71"/>
      <c r="P78" s="71"/>
      <c r="Q78" s="71"/>
      <c r="R78" t="str" s="69" cm="1">
        <f t="array" ref="R78">IF(N78="Mėnesinis",ROUND(O78/P78*Q78,2),IF(N78="Valandinis",ROUND(O78*Q78,2)," "))</f>
        <v> </v>
      </c>
      <c r="S78" s="71"/>
      <c r="T78" s="71"/>
      <c r="U78" s="71"/>
      <c r="V78" s="71"/>
      <c r="W78" s="71"/>
      <c r="X78" s="71"/>
      <c r="Y78" t="str" s="72" cm="1">
        <f t="array" ref="Y78">_xlfn.IFERROR(ROUND(((I78+K78)*(R78+S78+T78+U78+W78+X78))+(R78+S78+T78+U78+W78+X78)+V78,2),"0")</f>
        <v>0</v>
      </c>
      <c r="Z78" s="69"/>
      <c r="AA78" s="69"/>
      <c r="AB78" t="str" s="69" cm="1">
        <f t="array" ref="AB78">IF(OR(Z78="",AA78=""),"",VLOOKUP(CONCATENATE(Z78," dienų darbo savaitė"),'Atostogų išmokų FN'!$A$7:$AH$8,AA78-16)/100)</f>
      </c>
      <c r="AC78" s="73" cm="1">
        <f t="array" ref="AC78">ROUND(IF(Z78="",0,(SUM(R78:U78,W78)*(1+(I78+K78))*AB78)),2)</f>
        <v>0</v>
      </c>
      <c r="AN78" t="str" s="74" cm="1">
        <f t="array" ref="AN78">LEFT(D78,3)</f>
      </c>
      <c r="AO78" t="str" s="74" cm="1">
        <f t="array" ref="AO78">LEFT(E78,3)</f>
      </c>
    </row>
    <row r="79" s="8" customFormat="1" ht="13.55" customHeight="1">
      <c r="B79" t="str" s="75" cm="1">
        <f t="array" ref="B79">IF(OR(D79&lt;&gt;"",F79&lt;&gt;"",D80&lt;&gt;"",F80&lt;&gt;""),B78+1,"")</f>
      </c>
      <c r="C79" s="65"/>
      <c r="D79" s="77"/>
      <c r="E79" s="77"/>
      <c r="F79" s="67"/>
      <c r="G79" s="67"/>
      <c r="H79" s="67"/>
      <c r="I79" s="68" cm="1">
        <f t="array" ref="I79">IF(H79="Neterminuota",0.0131,IF(H79="Terminuota",0.0203,0))</f>
        <v>0</v>
      </c>
      <c r="J79" s="69"/>
      <c r="K79" s="68" cm="1">
        <f t="array" ref="K79">IF(J79="Biudžetinė",0.0014,IF(J79="Verslo įm. ir kt.",0.0046,IF(J79="Kitos organizacijos**",0.003,0)))</f>
        <v>0</v>
      </c>
      <c r="L79" s="69"/>
      <c r="M79" s="70"/>
      <c r="N79" s="70"/>
      <c r="O79" s="71"/>
      <c r="P79" s="71"/>
      <c r="Q79" s="71"/>
      <c r="R79" t="str" s="69" cm="1">
        <f t="array" ref="R79">IF(N79="Mėnesinis",ROUND(O79/P79*Q79,2),IF(N79="Valandinis",ROUND(O79*Q79,2)," "))</f>
        <v> </v>
      </c>
      <c r="S79" s="71"/>
      <c r="T79" s="71"/>
      <c r="U79" s="71"/>
      <c r="V79" s="71"/>
      <c r="W79" s="71"/>
      <c r="X79" s="71"/>
      <c r="Y79" t="str" s="72" cm="1">
        <f t="array" ref="Y79">_xlfn.IFERROR(ROUND(((I79+K79)*(R79+S79+T79+U79+W79+X79))+(R79+S79+T79+U79+W79+X79)+V79,2),"0")</f>
        <v>0</v>
      </c>
      <c r="Z79" s="69"/>
      <c r="AA79" s="69"/>
      <c r="AB79" t="str" s="69" cm="1">
        <f t="array" ref="AB79">IF(OR(Z79="",AA79=""),"",VLOOKUP(CONCATENATE(Z79," dienų darbo savaitė"),'Atostogų išmokų FN'!$A$7:$AH$8,AA79-16)/100)</f>
      </c>
      <c r="AC79" s="73" cm="1">
        <f t="array" ref="AC79">ROUND(IF(Z79="",0,(SUM(R79:U79,W79)*(1+(I79+K79))*AB79)),2)</f>
        <v>0</v>
      </c>
      <c r="AN79" t="str" s="74" cm="1">
        <f t="array" ref="AN79">LEFT(D79,3)</f>
      </c>
      <c r="AO79" t="str" s="74" cm="1">
        <f t="array" ref="AO79">LEFT(E79,3)</f>
      </c>
    </row>
    <row r="80" s="8" customFormat="1" ht="13.55" customHeight="1">
      <c r="B80" t="str" s="75" cm="1">
        <f t="array" ref="B80">IF(OR(D80&lt;&gt;"",F80&lt;&gt;"",D81&lt;&gt;"",F81&lt;&gt;""),B79+1,"")</f>
      </c>
      <c r="C80" s="65"/>
      <c r="D80" s="77"/>
      <c r="E80" s="77"/>
      <c r="F80" s="67"/>
      <c r="G80" s="67"/>
      <c r="H80" s="67"/>
      <c r="I80" s="68" cm="1">
        <f t="array" ref="I80">IF(H80="Neterminuota",0.0131,IF(H80="Terminuota",0.0203,0))</f>
        <v>0</v>
      </c>
      <c r="J80" s="69"/>
      <c r="K80" s="68" cm="1">
        <f t="array" ref="K80">IF(J80="Biudžetinė",0.0014,IF(J80="Verslo įm. ir kt.",0.0046,IF(J80="Kitos organizacijos**",0.003,0)))</f>
        <v>0</v>
      </c>
      <c r="L80" s="69"/>
      <c r="M80" s="70"/>
      <c r="N80" s="70"/>
      <c r="O80" s="71"/>
      <c r="P80" s="71"/>
      <c r="Q80" s="71"/>
      <c r="R80" t="str" s="69" cm="1">
        <f t="array" ref="R80">IF(N80="Mėnesinis",ROUND(O80/P80*Q80,2),IF(N80="Valandinis",ROUND(O80*Q80,2)," "))</f>
        <v> </v>
      </c>
      <c r="S80" s="71"/>
      <c r="T80" s="71"/>
      <c r="U80" s="71"/>
      <c r="V80" s="71"/>
      <c r="W80" s="71"/>
      <c r="X80" s="71"/>
      <c r="Y80" t="str" s="72" cm="1">
        <f t="array" ref="Y80">_xlfn.IFERROR(ROUND(((I80+K80)*(R80+S80+T80+U80+W80+X80))+(R80+S80+T80+U80+W80+X80)+V80,2),"0")</f>
        <v>0</v>
      </c>
      <c r="Z80" s="69"/>
      <c r="AA80" s="69"/>
      <c r="AB80" t="str" s="69" cm="1">
        <f t="array" ref="AB80">IF(OR(Z80="",AA80=""),"",VLOOKUP(CONCATENATE(Z80," dienų darbo savaitė"),'Atostogų išmokų FN'!$A$7:$AH$8,AA80-16)/100)</f>
      </c>
      <c r="AC80" s="73" cm="1">
        <f t="array" ref="AC80">ROUND(IF(Z80="",0,(SUM(R80:U80,W80)*(1+(I80+K80))*AB80)),2)</f>
        <v>0</v>
      </c>
      <c r="AN80" t="str" s="74" cm="1">
        <f t="array" ref="AN80">LEFT(D80,3)</f>
      </c>
      <c r="AO80" t="str" s="74" cm="1">
        <f t="array" ref="AO80">LEFT(E80,3)</f>
      </c>
    </row>
    <row r="81" s="8" customFormat="1" ht="13.55" customHeight="1">
      <c r="B81" t="str" s="75" cm="1">
        <f t="array" ref="B81">IF(OR(D81&lt;&gt;"",F81&lt;&gt;"",D82&lt;&gt;"",F82&lt;&gt;""),B80+1,"")</f>
      </c>
      <c r="C81" s="65"/>
      <c r="D81" s="77"/>
      <c r="E81" s="77"/>
      <c r="F81" s="67"/>
      <c r="G81" s="67"/>
      <c r="H81" s="67"/>
      <c r="I81" s="68" cm="1">
        <f t="array" ref="I81">IF(H81="Neterminuota",0.0131,IF(H81="Terminuota",0.0203,0))</f>
        <v>0</v>
      </c>
      <c r="J81" s="69"/>
      <c r="K81" s="68" cm="1">
        <f t="array" ref="K81">IF(J81="Biudžetinė",0.0014,IF(J81="Verslo įm. ir kt.",0.0046,IF(J81="Kitos organizacijos**",0.003,0)))</f>
        <v>0</v>
      </c>
      <c r="L81" s="69"/>
      <c r="M81" s="70"/>
      <c r="N81" s="70"/>
      <c r="O81" s="71"/>
      <c r="P81" s="71"/>
      <c r="Q81" s="71"/>
      <c r="R81" t="str" s="69" cm="1">
        <f t="array" ref="R81">IF(N81="Mėnesinis",ROUND(O81/P81*Q81,2),IF(N81="Valandinis",ROUND(O81*Q81,2)," "))</f>
        <v> </v>
      </c>
      <c r="S81" s="71"/>
      <c r="T81" s="71"/>
      <c r="U81" s="71"/>
      <c r="V81" s="71"/>
      <c r="W81" s="71"/>
      <c r="X81" s="71"/>
      <c r="Y81" t="str" s="72" cm="1">
        <f t="array" ref="Y81">_xlfn.IFERROR(ROUND(((I81+K81)*(R81+S81+T81+U81+W81+X81))+(R81+S81+T81+U81+W81+X81)+V81,2),"0")</f>
        <v>0</v>
      </c>
      <c r="Z81" s="69"/>
      <c r="AA81" s="69"/>
      <c r="AB81" t="str" s="69" cm="1">
        <f t="array" ref="AB81">IF(OR(Z81="",AA81=""),"",VLOOKUP(CONCATENATE(Z81," dienų darbo savaitė"),'Atostogų išmokų FN'!$A$7:$AH$8,AA81-16)/100)</f>
      </c>
      <c r="AC81" s="73" cm="1">
        <f t="array" ref="AC81">ROUND(IF(Z81="",0,(SUM(R81:U81,W81)*(1+(I81+K81))*AB81)),2)</f>
        <v>0</v>
      </c>
      <c r="AN81" t="str" s="74" cm="1">
        <f t="array" ref="AN81">LEFT(D81,3)</f>
      </c>
      <c r="AO81" t="str" s="74" cm="1">
        <f t="array" ref="AO81">LEFT(E81,3)</f>
      </c>
    </row>
    <row r="82" s="8" customFormat="1" ht="13.55" customHeight="1">
      <c r="B82" t="str" s="75" cm="1">
        <f t="array" ref="B82">IF(OR(D82&lt;&gt;"",F82&lt;&gt;"",D83&lt;&gt;"",F83&lt;&gt;""),B81+1,"")</f>
      </c>
      <c r="C82" s="65"/>
      <c r="D82" s="77"/>
      <c r="E82" s="77"/>
      <c r="F82" s="67"/>
      <c r="G82" s="67"/>
      <c r="H82" s="67"/>
      <c r="I82" s="68" cm="1">
        <f t="array" ref="I82">IF(H82="Neterminuota",0.0131,IF(H82="Terminuota",0.0203,0))</f>
        <v>0</v>
      </c>
      <c r="J82" s="69"/>
      <c r="K82" s="68" cm="1">
        <f t="array" ref="K82">IF(J82="Biudžetinė",0.0014,IF(J82="Verslo įm. ir kt.",0.0046,IF(J82="Kitos organizacijos**",0.003,0)))</f>
        <v>0</v>
      </c>
      <c r="L82" s="69"/>
      <c r="M82" s="70"/>
      <c r="N82" s="70"/>
      <c r="O82" s="71"/>
      <c r="P82" s="71"/>
      <c r="Q82" s="71"/>
      <c r="R82" t="str" s="69" cm="1">
        <f t="array" ref="R82">IF(N82="Mėnesinis",ROUND(O82/P82*Q82,2),IF(N82="Valandinis",ROUND(O82*Q82,2)," "))</f>
        <v> </v>
      </c>
      <c r="S82" s="71"/>
      <c r="T82" s="71"/>
      <c r="U82" s="71"/>
      <c r="V82" s="71"/>
      <c r="W82" s="71"/>
      <c r="X82" s="71"/>
      <c r="Y82" t="str" s="72" cm="1">
        <f t="array" ref="Y82">_xlfn.IFERROR(ROUND(((I82+K82)*(R82+S82+T82+U82+W82+X82))+(R82+S82+T82+U82+W82+X82)+V82,2),"0")</f>
        <v>0</v>
      </c>
      <c r="Z82" s="69"/>
      <c r="AA82" s="69"/>
      <c r="AB82" t="str" s="69" cm="1">
        <f t="array" ref="AB82">IF(OR(Z82="",AA82=""),"",VLOOKUP(CONCATENATE(Z82," dienų darbo savaitė"),'Atostogų išmokų FN'!$A$7:$AH$8,AA82-16)/100)</f>
      </c>
      <c r="AC82" s="73" cm="1">
        <f t="array" ref="AC82">ROUND(IF(Z82="",0,(SUM(R82:U82,W82)*(1+(I82+K82))*AB82)),2)</f>
        <v>0</v>
      </c>
      <c r="AN82" t="str" s="74" cm="1">
        <f t="array" ref="AN82">LEFT(D82,3)</f>
      </c>
      <c r="AO82" t="str" s="74" cm="1">
        <f t="array" ref="AO82">LEFT(E82,3)</f>
      </c>
    </row>
    <row r="83" s="8" customFormat="1" ht="13.55" customHeight="1">
      <c r="B83" t="str" s="75" cm="1">
        <f t="array" ref="B83">IF(OR(D83&lt;&gt;"",F83&lt;&gt;"",D84&lt;&gt;"",F84&lt;&gt;""),B82+1,"")</f>
      </c>
      <c r="C83" s="65"/>
      <c r="D83" s="77"/>
      <c r="E83" s="77"/>
      <c r="F83" s="67"/>
      <c r="G83" s="67"/>
      <c r="H83" s="67"/>
      <c r="I83" s="68" cm="1">
        <f t="array" ref="I83">IF(H83="Neterminuota",0.0131,IF(H83="Terminuota",0.0203,0))</f>
        <v>0</v>
      </c>
      <c r="J83" s="69"/>
      <c r="K83" s="68" cm="1">
        <f t="array" ref="K83">IF(J83="Biudžetinė",0.0014,IF(J83="Verslo įm. ir kt.",0.0046,IF(J83="Kitos organizacijos**",0.003,0)))</f>
        <v>0</v>
      </c>
      <c r="L83" s="69"/>
      <c r="M83" s="70"/>
      <c r="N83" s="70"/>
      <c r="O83" s="71"/>
      <c r="P83" s="71"/>
      <c r="Q83" s="71"/>
      <c r="R83" t="str" s="69" cm="1">
        <f t="array" ref="R83">IF(N83="Mėnesinis",ROUND(O83/P83*Q83,2),IF(N83="Valandinis",ROUND(O83*Q83,2)," "))</f>
        <v> </v>
      </c>
      <c r="S83" s="71"/>
      <c r="T83" s="71"/>
      <c r="U83" s="71"/>
      <c r="V83" s="71"/>
      <c r="W83" s="71"/>
      <c r="X83" s="71"/>
      <c r="Y83" t="str" s="72" cm="1">
        <f t="array" ref="Y83">_xlfn.IFERROR(ROUND(((I83+K83)*(R83+S83+T83+U83+W83+X83))+(R83+S83+T83+U83+W83+X83)+V83,2),"0")</f>
        <v>0</v>
      </c>
      <c r="Z83" s="69"/>
      <c r="AA83" s="69"/>
      <c r="AB83" t="str" s="69" cm="1">
        <f t="array" ref="AB83">IF(OR(Z83="",AA83=""),"",VLOOKUP(CONCATENATE(Z83," dienų darbo savaitė"),'Atostogų išmokų FN'!$A$7:$AH$8,AA83-16)/100)</f>
      </c>
      <c r="AC83" s="73" cm="1">
        <f t="array" ref="AC83">ROUND(IF(Z83="",0,(SUM(R83:U83,W83)*(1+(I83+K83))*AB83)),2)</f>
        <v>0</v>
      </c>
      <c r="AN83" t="str" s="74" cm="1">
        <f t="array" ref="AN83">LEFT(D83,3)</f>
      </c>
      <c r="AO83" t="str" s="74" cm="1">
        <f t="array" ref="AO83">LEFT(E83,3)</f>
      </c>
    </row>
    <row r="84" s="8" customFormat="1" ht="13.55" customHeight="1">
      <c r="B84" t="str" s="75" cm="1">
        <f t="array" ref="B84">IF(OR(D84&lt;&gt;"",F84&lt;&gt;"",D85&lt;&gt;"",F85&lt;&gt;""),B83+1,"")</f>
      </c>
      <c r="C84" s="65"/>
      <c r="D84" s="77"/>
      <c r="E84" s="77"/>
      <c r="F84" s="67"/>
      <c r="G84" s="67"/>
      <c r="H84" s="67"/>
      <c r="I84" s="68" cm="1">
        <f t="array" ref="I84">IF(H84="Neterminuota",0.0131,IF(H84="Terminuota",0.0203,0))</f>
        <v>0</v>
      </c>
      <c r="J84" s="69"/>
      <c r="K84" s="68" cm="1">
        <f t="array" ref="K84">IF(J84="Biudžetinė",0.0014,IF(J84="Verslo įm. ir kt.",0.0046,IF(J84="Kitos organizacijos**",0.003,0)))</f>
        <v>0</v>
      </c>
      <c r="L84" s="69"/>
      <c r="M84" s="70"/>
      <c r="N84" s="70"/>
      <c r="O84" s="71"/>
      <c r="P84" s="71"/>
      <c r="Q84" s="71"/>
      <c r="R84" t="str" s="69" cm="1">
        <f t="array" ref="R84">IF(N84="Mėnesinis",ROUND(O84/P84*Q84,2),IF(N84="Valandinis",ROUND(O84*Q84,2)," "))</f>
        <v> </v>
      </c>
      <c r="S84" s="71"/>
      <c r="T84" s="71"/>
      <c r="U84" s="71"/>
      <c r="V84" s="71"/>
      <c r="W84" s="71"/>
      <c r="X84" s="71"/>
      <c r="Y84" t="str" s="72" cm="1">
        <f t="array" ref="Y84">_xlfn.IFERROR(ROUND(((I84+K84)*(R84+S84+T84+U84+W84+X84))+(R84+S84+T84+U84+W84+X84)+V84,2),"0")</f>
        <v>0</v>
      </c>
      <c r="Z84" s="69"/>
      <c r="AA84" s="69"/>
      <c r="AB84" t="str" s="69" cm="1">
        <f t="array" ref="AB84">IF(OR(Z84="",AA84=""),"",VLOOKUP(CONCATENATE(Z84," dienų darbo savaitė"),'Atostogų išmokų FN'!$A$7:$AH$8,AA84-16)/100)</f>
      </c>
      <c r="AC84" s="73" cm="1">
        <f t="array" ref="AC84">ROUND(IF(Z84="",0,(SUM(R84:U84,W84)*(1+(I84+K84))*AB84)),2)</f>
        <v>0</v>
      </c>
      <c r="AN84" t="str" s="74" cm="1">
        <f t="array" ref="AN84">LEFT(D84,3)</f>
      </c>
      <c r="AO84" t="str" s="74" cm="1">
        <f t="array" ref="AO84">LEFT(E84,3)</f>
      </c>
    </row>
    <row r="85" s="8" customFormat="1" ht="13.55" customHeight="1">
      <c r="B85" t="str" s="75" cm="1">
        <f t="array" ref="B85">IF(OR(D85&lt;&gt;"",F85&lt;&gt;"",D86&lt;&gt;"",F86&lt;&gt;""),B84+1,"")</f>
      </c>
      <c r="C85" s="65"/>
      <c r="D85" s="77"/>
      <c r="E85" s="77"/>
      <c r="F85" s="67"/>
      <c r="G85" s="67"/>
      <c r="H85" s="67"/>
      <c r="I85" s="68" cm="1">
        <f t="array" ref="I85">IF(H85="Neterminuota",0.0131,IF(H85="Terminuota",0.0203,0))</f>
        <v>0</v>
      </c>
      <c r="J85" s="69"/>
      <c r="K85" s="68" cm="1">
        <f t="array" ref="K85">IF(J85="Biudžetinė",0.0014,IF(J85="Verslo įm. ir kt.",0.0046,IF(J85="Kitos organizacijos**",0.003,0)))</f>
        <v>0</v>
      </c>
      <c r="L85" s="69"/>
      <c r="M85" s="70"/>
      <c r="N85" s="70"/>
      <c r="O85" s="71"/>
      <c r="P85" s="71"/>
      <c r="Q85" s="71"/>
      <c r="R85" t="str" s="69" cm="1">
        <f t="array" ref="R85">IF(N85="Mėnesinis",ROUND(O85/P85*Q85,2),IF(N85="Valandinis",ROUND(O85*Q85,2)," "))</f>
        <v> </v>
      </c>
      <c r="S85" s="71"/>
      <c r="T85" s="71"/>
      <c r="U85" s="71"/>
      <c r="V85" s="71"/>
      <c r="W85" s="71"/>
      <c r="X85" s="71"/>
      <c r="Y85" t="str" s="72" cm="1">
        <f t="array" ref="Y85">_xlfn.IFERROR(ROUND(((I85+K85)*(R85+S85+T85+U85+W85+X85))+(R85+S85+T85+U85+W85+X85)+V85,2),"0")</f>
        <v>0</v>
      </c>
      <c r="Z85" s="69"/>
      <c r="AA85" s="69"/>
      <c r="AB85" t="str" s="69" cm="1">
        <f t="array" ref="AB85">IF(OR(Z85="",AA85=""),"",VLOOKUP(CONCATENATE(Z85," dienų darbo savaitė"),'Atostogų išmokų FN'!$A$7:$AH$8,AA85-16)/100)</f>
      </c>
      <c r="AC85" s="73" cm="1">
        <f t="array" ref="AC85">ROUND(IF(Z85="",0,(SUM(R85:U85,W85)*(1+(I85+K85))*AB85)),2)</f>
        <v>0</v>
      </c>
      <c r="AN85" t="str" s="74" cm="1">
        <f t="array" ref="AN85">LEFT(D85,3)</f>
      </c>
      <c r="AO85" t="str" s="74" cm="1">
        <f t="array" ref="AO85">LEFT(E85,3)</f>
      </c>
    </row>
    <row r="86" s="8" customFormat="1" ht="13.55" customHeight="1">
      <c r="B86" t="str" s="75" cm="1">
        <f t="array" ref="B86">IF(OR(D86&lt;&gt;"",F86&lt;&gt;"",D87&lt;&gt;"",F87&lt;&gt;""),B85+1,"")</f>
      </c>
      <c r="C86" s="65"/>
      <c r="D86" s="77"/>
      <c r="E86" s="77"/>
      <c r="F86" s="67"/>
      <c r="G86" s="67"/>
      <c r="H86" s="67"/>
      <c r="I86" s="68" cm="1">
        <f t="array" ref="I86">IF(H86="Neterminuota",0.0131,IF(H86="Terminuota",0.0203,0))</f>
        <v>0</v>
      </c>
      <c r="J86" s="69"/>
      <c r="K86" s="68" cm="1">
        <f t="array" ref="K86">IF(J86="Biudžetinė",0.0014,IF(J86="Verslo įm. ir kt.",0.0046,IF(J86="Kitos organizacijos**",0.003,0)))</f>
        <v>0</v>
      </c>
      <c r="L86" s="69"/>
      <c r="M86" s="70"/>
      <c r="N86" s="70"/>
      <c r="O86" s="71"/>
      <c r="P86" s="71"/>
      <c r="Q86" s="71"/>
      <c r="R86" t="str" s="69" cm="1">
        <f t="array" ref="R86">IF(N86="Mėnesinis",ROUND(O86/P86*Q86,2),IF(N86="Valandinis",ROUND(O86*Q86,2)," "))</f>
        <v> </v>
      </c>
      <c r="S86" s="71"/>
      <c r="T86" s="71"/>
      <c r="U86" s="71"/>
      <c r="V86" s="71"/>
      <c r="W86" s="71"/>
      <c r="X86" s="71"/>
      <c r="Y86" t="str" s="72" cm="1">
        <f t="array" ref="Y86">_xlfn.IFERROR(ROUND(((I86+K86)*(R86+S86+T86+U86+W86+X86))+(R86+S86+T86+U86+W86+X86)+V86,2),"0")</f>
        <v>0</v>
      </c>
      <c r="Z86" s="69"/>
      <c r="AA86" s="69"/>
      <c r="AB86" t="str" s="69" cm="1">
        <f t="array" ref="AB86">IF(OR(Z86="",AA86=""),"",VLOOKUP(CONCATENATE(Z86," dienų darbo savaitė"),'Atostogų išmokų FN'!$A$7:$AH$8,AA86-16)/100)</f>
      </c>
      <c r="AC86" s="73" cm="1">
        <f t="array" ref="AC86">ROUND(IF(Z86="",0,(SUM(R86:U86,W86)*(1+(I86+K86))*AB86)),2)</f>
        <v>0</v>
      </c>
      <c r="AN86" t="str" s="74" cm="1">
        <f t="array" ref="AN86">LEFT(D86,3)</f>
      </c>
      <c r="AO86" t="str" s="74" cm="1">
        <f t="array" ref="AO86">LEFT(E86,3)</f>
      </c>
    </row>
    <row r="87" s="8" customFormat="1" ht="13.55" customHeight="1">
      <c r="B87" t="str" s="75" cm="1">
        <f t="array" ref="B87">IF(OR(D87&lt;&gt;"",F87&lt;&gt;"",D88&lt;&gt;"",F88&lt;&gt;""),B86+1,"")</f>
      </c>
      <c r="C87" s="65"/>
      <c r="D87" s="77"/>
      <c r="E87" s="77"/>
      <c r="F87" s="67"/>
      <c r="G87" s="67"/>
      <c r="H87" s="67"/>
      <c r="I87" s="68" cm="1">
        <f t="array" ref="I87">IF(H87="Neterminuota",0.0131,IF(H87="Terminuota",0.0203,0))</f>
        <v>0</v>
      </c>
      <c r="J87" s="69"/>
      <c r="K87" s="68" cm="1">
        <f t="array" ref="K87">IF(J87="Biudžetinė",0.0014,IF(J87="Verslo įm. ir kt.",0.0046,IF(J87="Kitos organizacijos**",0.003,0)))</f>
        <v>0</v>
      </c>
      <c r="L87" s="69"/>
      <c r="M87" s="70"/>
      <c r="N87" s="70"/>
      <c r="O87" s="71"/>
      <c r="P87" s="71"/>
      <c r="Q87" s="71"/>
      <c r="R87" t="str" s="69" cm="1">
        <f t="array" ref="R87">IF(N87="Mėnesinis",ROUND(O87/P87*Q87,2),IF(N87="Valandinis",ROUND(O87*Q87,2)," "))</f>
        <v> </v>
      </c>
      <c r="S87" s="71"/>
      <c r="T87" s="71"/>
      <c r="U87" s="71"/>
      <c r="V87" s="71"/>
      <c r="W87" s="71"/>
      <c r="X87" s="71"/>
      <c r="Y87" t="str" s="72" cm="1">
        <f t="array" ref="Y87">_xlfn.IFERROR(ROUND(((I87+K87)*(R87+S87+T87+U87+W87+X87))+(R87+S87+T87+U87+W87+X87)+V87,2),"0")</f>
        <v>0</v>
      </c>
      <c r="Z87" s="69"/>
      <c r="AA87" s="69"/>
      <c r="AB87" t="str" s="69" cm="1">
        <f t="array" ref="AB87">IF(OR(Z87="",AA87=""),"",VLOOKUP(CONCATENATE(Z87," dienų darbo savaitė"),'Atostogų išmokų FN'!$A$7:$AH$8,AA87-16)/100)</f>
      </c>
      <c r="AC87" s="73" cm="1">
        <f t="array" ref="AC87">ROUND(IF(Z87="",0,(SUM(R87:U87,W87)*(1+(I87+K87))*AB87)),2)</f>
        <v>0</v>
      </c>
      <c r="AN87" t="str" s="74" cm="1">
        <f t="array" ref="AN87">LEFT(D87,3)</f>
      </c>
      <c r="AO87" t="str" s="74" cm="1">
        <f t="array" ref="AO87">LEFT(E87,3)</f>
      </c>
    </row>
    <row r="88" s="8" customFormat="1" ht="13.55" customHeight="1">
      <c r="B88" t="str" s="75" cm="1">
        <f t="array" ref="B88">IF(OR(D88&lt;&gt;"",F88&lt;&gt;"",D89&lt;&gt;"",F89&lt;&gt;""),B87+1,"")</f>
      </c>
      <c r="C88" s="65"/>
      <c r="D88" s="77"/>
      <c r="E88" s="77"/>
      <c r="F88" s="67"/>
      <c r="G88" s="67"/>
      <c r="H88" s="67"/>
      <c r="I88" s="68" cm="1">
        <f t="array" ref="I88">IF(H88="Neterminuota",0.0131,IF(H88="Terminuota",0.0203,0))</f>
        <v>0</v>
      </c>
      <c r="J88" s="69"/>
      <c r="K88" s="68" cm="1">
        <f t="array" ref="K88">IF(J88="Biudžetinė",0.0014,IF(J88="Verslo įm. ir kt.",0.0046,IF(J88="Kitos organizacijos**",0.003,0)))</f>
        <v>0</v>
      </c>
      <c r="L88" s="69"/>
      <c r="M88" s="70"/>
      <c r="N88" s="70"/>
      <c r="O88" s="71"/>
      <c r="P88" s="71"/>
      <c r="Q88" s="71"/>
      <c r="R88" t="str" s="69" cm="1">
        <f t="array" ref="R88">IF(N88="Mėnesinis",ROUND(O88/P88*Q88,2),IF(N88="Valandinis",ROUND(O88*Q88,2)," "))</f>
        <v> </v>
      </c>
      <c r="S88" s="71"/>
      <c r="T88" s="71"/>
      <c r="U88" s="71"/>
      <c r="V88" s="71"/>
      <c r="W88" s="71"/>
      <c r="X88" s="71"/>
      <c r="Y88" t="str" s="72" cm="1">
        <f t="array" ref="Y88">_xlfn.IFERROR(ROUND(((I88+K88)*(R88+S88+T88+U88+W88+X88))+(R88+S88+T88+U88+W88+X88)+V88,2),"0")</f>
        <v>0</v>
      </c>
      <c r="Z88" s="69"/>
      <c r="AA88" s="69"/>
      <c r="AB88" t="str" s="69" cm="1">
        <f t="array" ref="AB88">IF(OR(Z88="",AA88=""),"",VLOOKUP(CONCATENATE(Z88," dienų darbo savaitė"),'Atostogų išmokų FN'!$A$7:$AH$8,AA88-16)/100)</f>
      </c>
      <c r="AC88" s="73" cm="1">
        <f t="array" ref="AC88">ROUND(IF(Z88="",0,(SUM(R88:U88,W88)*(1+(I88+K88))*AB88)),2)</f>
        <v>0</v>
      </c>
      <c r="AN88" t="str" s="74" cm="1">
        <f t="array" ref="AN88">LEFT(D88,3)</f>
      </c>
      <c r="AO88" t="str" s="74" cm="1">
        <f t="array" ref="AO88">LEFT(E88,3)</f>
      </c>
    </row>
    <row r="89" s="8" customFormat="1" ht="13.55" customHeight="1">
      <c r="B89" t="str" s="75" cm="1">
        <f t="array" ref="B89">IF(OR(D89&lt;&gt;"",F89&lt;&gt;"",D90&lt;&gt;"",F90&lt;&gt;""),B88+1,"")</f>
      </c>
      <c r="C89" s="65"/>
      <c r="D89" s="77"/>
      <c r="E89" s="77"/>
      <c r="F89" s="67"/>
      <c r="G89" s="67"/>
      <c r="H89" s="67"/>
      <c r="I89" s="68" cm="1">
        <f t="array" ref="I89">IF(H89="Neterminuota",0.0131,IF(H89="Terminuota",0.0203,0))</f>
        <v>0</v>
      </c>
      <c r="J89" s="69"/>
      <c r="K89" s="68" cm="1">
        <f t="array" ref="K89">IF(J89="Biudžetinė",0.0014,IF(J89="Verslo įm. ir kt.",0.0046,IF(J89="Kitos organizacijos**",0.003,0)))</f>
        <v>0</v>
      </c>
      <c r="L89" s="69"/>
      <c r="M89" s="70"/>
      <c r="N89" s="70"/>
      <c r="O89" s="71"/>
      <c r="P89" s="71"/>
      <c r="Q89" s="71"/>
      <c r="R89" t="str" s="69" cm="1">
        <f t="array" ref="R89">IF(N89="Mėnesinis",ROUND(O89/P89*Q89,2),IF(N89="Valandinis",ROUND(O89*Q89,2)," "))</f>
        <v> </v>
      </c>
      <c r="S89" s="71"/>
      <c r="T89" s="71"/>
      <c r="U89" s="71"/>
      <c r="V89" s="71"/>
      <c r="W89" s="71"/>
      <c r="X89" s="71"/>
      <c r="Y89" t="str" s="72" cm="1">
        <f t="array" ref="Y89">_xlfn.IFERROR(ROUND(((I89+K89)*(R89+S89+T89+U89+W89+X89))+(R89+S89+T89+U89+W89+X89)+V89,2),"0")</f>
        <v>0</v>
      </c>
      <c r="Z89" s="69"/>
      <c r="AA89" s="69"/>
      <c r="AB89" t="str" s="69" cm="1">
        <f t="array" ref="AB89">IF(OR(Z89="",AA89=""),"",VLOOKUP(CONCATENATE(Z89," dienų darbo savaitė"),'Atostogų išmokų FN'!$A$7:$AH$8,AA89-16)/100)</f>
      </c>
      <c r="AC89" s="73" cm="1">
        <f t="array" ref="AC89">ROUND(IF(Z89="",0,(SUM(R89:U89,W89)*(1+(I89+K89))*AB89)),2)</f>
        <v>0</v>
      </c>
      <c r="AN89" t="str" s="74" cm="1">
        <f t="array" ref="AN89">LEFT(D89,3)</f>
      </c>
      <c r="AO89" t="str" s="74" cm="1">
        <f t="array" ref="AO89">LEFT(E89,3)</f>
      </c>
    </row>
    <row r="90" s="8" customFormat="1" ht="13.55" customHeight="1">
      <c r="B90" t="str" s="75" cm="1">
        <f t="array" ref="B90">IF(OR(D90&lt;&gt;"",F90&lt;&gt;"",D91&lt;&gt;"",F91&lt;&gt;""),B89+1,"")</f>
      </c>
      <c r="C90" s="65"/>
      <c r="D90" s="77"/>
      <c r="E90" s="77"/>
      <c r="F90" s="67"/>
      <c r="G90" s="67"/>
      <c r="H90" s="67"/>
      <c r="I90" s="68" cm="1">
        <f t="array" ref="I90">IF(H90="Neterminuota",0.0131,IF(H90="Terminuota",0.0203,0))</f>
        <v>0</v>
      </c>
      <c r="J90" s="69"/>
      <c r="K90" s="68" cm="1">
        <f t="array" ref="K90">IF(J90="Biudžetinė",0.0014,IF(J90="Verslo įm. ir kt.",0.0046,IF(J90="Kitos organizacijos**",0.003,0)))</f>
        <v>0</v>
      </c>
      <c r="L90" s="69"/>
      <c r="M90" s="70"/>
      <c r="N90" s="70"/>
      <c r="O90" s="71"/>
      <c r="P90" s="71"/>
      <c r="Q90" s="71"/>
      <c r="R90" t="str" s="69" cm="1">
        <f t="array" ref="R90">IF(N90="Mėnesinis",ROUND(O90/P90*Q90,2),IF(N90="Valandinis",ROUND(O90*Q90,2)," "))</f>
        <v> </v>
      </c>
      <c r="S90" s="71"/>
      <c r="T90" s="71"/>
      <c r="U90" s="71"/>
      <c r="V90" s="71"/>
      <c r="W90" s="71"/>
      <c r="X90" s="71"/>
      <c r="Y90" t="str" s="72" cm="1">
        <f t="array" ref="Y90">_xlfn.IFERROR(ROUND(((I90+K90)*(R90+S90+T90+U90+W90+X90))+(R90+S90+T90+U90+W90+X90)+V90,2),"0")</f>
        <v>0</v>
      </c>
      <c r="Z90" s="69"/>
      <c r="AA90" s="69"/>
      <c r="AB90" t="str" s="69" cm="1">
        <f t="array" ref="AB90">IF(OR(Z90="",AA90=""),"",VLOOKUP(CONCATENATE(Z90," dienų darbo savaitė"),'Atostogų išmokų FN'!$A$7:$AH$8,AA90-16)/100)</f>
      </c>
      <c r="AC90" s="73" cm="1">
        <f t="array" ref="AC90">ROUND(IF(Z90="",0,(SUM(R90:U90,W90)*(1+(I90+K90))*AB90)),2)</f>
        <v>0</v>
      </c>
      <c r="AN90" t="str" s="74" cm="1">
        <f t="array" ref="AN90">LEFT(D90,3)</f>
      </c>
      <c r="AO90" t="str" s="74" cm="1">
        <f t="array" ref="AO90">LEFT(E90,3)</f>
      </c>
    </row>
    <row r="91" s="8" customFormat="1" ht="13.55" customHeight="1">
      <c r="B91" t="str" s="75" cm="1">
        <f t="array" ref="B91">IF(OR(D91&lt;&gt;"",F91&lt;&gt;"",D92&lt;&gt;"",F92&lt;&gt;""),B90+1,"")</f>
      </c>
      <c r="C91" s="65"/>
      <c r="D91" s="77"/>
      <c r="E91" s="77"/>
      <c r="F91" s="67"/>
      <c r="G91" s="67"/>
      <c r="H91" s="67"/>
      <c r="I91" s="68" cm="1">
        <f t="array" ref="I91">IF(H91="Neterminuota",0.0131,IF(H91="Terminuota",0.0203,0))</f>
        <v>0</v>
      </c>
      <c r="J91" s="69"/>
      <c r="K91" s="68" cm="1">
        <f t="array" ref="K91">IF(J91="Biudžetinė",0.0014,IF(J91="Verslo įm. ir kt.",0.0046,IF(J91="Kitos organizacijos**",0.003,0)))</f>
        <v>0</v>
      </c>
      <c r="L91" s="69"/>
      <c r="M91" s="70"/>
      <c r="N91" s="70"/>
      <c r="O91" s="71"/>
      <c r="P91" s="71"/>
      <c r="Q91" s="71"/>
      <c r="R91" t="str" s="69" cm="1">
        <f t="array" ref="R91">IF(N91="Mėnesinis",ROUND(O91/P91*Q91,2),IF(N91="Valandinis",ROUND(O91*Q91,2)," "))</f>
        <v> </v>
      </c>
      <c r="S91" s="71"/>
      <c r="T91" s="71"/>
      <c r="U91" s="71"/>
      <c r="V91" s="71"/>
      <c r="W91" s="71"/>
      <c r="X91" s="71"/>
      <c r="Y91" t="str" s="72" cm="1">
        <f t="array" ref="Y91">_xlfn.IFERROR(ROUND(((I91+K91)*(R91+S91+T91+U91+W91+X91))+(R91+S91+T91+U91+W91+X91)+V91,2),"0")</f>
        <v>0</v>
      </c>
      <c r="Z91" s="69"/>
      <c r="AA91" s="69"/>
      <c r="AB91" t="str" s="69" cm="1">
        <f t="array" ref="AB91">IF(OR(Z91="",AA91=""),"",VLOOKUP(CONCATENATE(Z91," dienų darbo savaitė"),'Atostogų išmokų FN'!$A$7:$AH$8,AA91-16)/100)</f>
      </c>
      <c r="AC91" s="73" cm="1">
        <f t="array" ref="AC91">ROUND(IF(Z91="",0,(SUM(R91:U91,W91)*(1+(I91+K91))*AB91)),2)</f>
        <v>0</v>
      </c>
      <c r="AN91" t="str" s="74" cm="1">
        <f t="array" ref="AN91">LEFT(D91,3)</f>
      </c>
      <c r="AO91" t="str" s="74" cm="1">
        <f t="array" ref="AO91">LEFT(E91,3)</f>
      </c>
    </row>
    <row r="92" s="8" customFormat="1" ht="13.55" customHeight="1">
      <c r="B92" t="str" s="75" cm="1">
        <f t="array" ref="B92">IF(OR(D92&lt;&gt;"",F92&lt;&gt;"",D93&lt;&gt;"",F93&lt;&gt;""),B91+1,"")</f>
      </c>
      <c r="C92" s="65"/>
      <c r="D92" s="77"/>
      <c r="E92" s="77"/>
      <c r="F92" s="67"/>
      <c r="G92" s="67"/>
      <c r="H92" s="67"/>
      <c r="I92" s="68" cm="1">
        <f t="array" ref="I92">IF(H92="Neterminuota",0.0131,IF(H92="Terminuota",0.0203,0))</f>
        <v>0</v>
      </c>
      <c r="J92" s="69"/>
      <c r="K92" s="68" cm="1">
        <f t="array" ref="K92">IF(J92="Biudžetinė",0.0014,IF(J92="Verslo įm. ir kt.",0.0046,IF(J92="Kitos organizacijos**",0.003,0)))</f>
        <v>0</v>
      </c>
      <c r="L92" s="69"/>
      <c r="M92" s="70"/>
      <c r="N92" s="70"/>
      <c r="O92" s="71"/>
      <c r="P92" s="71"/>
      <c r="Q92" s="71"/>
      <c r="R92" t="str" s="69" cm="1">
        <f t="array" ref="R92">IF(N92="Mėnesinis",ROUND(O92/P92*Q92,2),IF(N92="Valandinis",ROUND(O92*Q92,2)," "))</f>
        <v> </v>
      </c>
      <c r="S92" s="71"/>
      <c r="T92" s="71"/>
      <c r="U92" s="71"/>
      <c r="V92" s="71"/>
      <c r="W92" s="71"/>
      <c r="X92" s="71"/>
      <c r="Y92" t="str" s="72" cm="1">
        <f t="array" ref="Y92">_xlfn.IFERROR(ROUND(((I92+K92)*(R92+S92+T92+U92+W92+X92))+(R92+S92+T92+U92+W92+X92)+V92,2),"0")</f>
        <v>0</v>
      </c>
      <c r="Z92" s="69"/>
      <c r="AA92" s="69"/>
      <c r="AB92" t="str" s="69" cm="1">
        <f t="array" ref="AB92">IF(OR(Z92="",AA92=""),"",VLOOKUP(CONCATENATE(Z92," dienų darbo savaitė"),'Atostogų išmokų FN'!$A$7:$AH$8,AA92-16)/100)</f>
      </c>
      <c r="AC92" s="73" cm="1">
        <f t="array" ref="AC92">ROUND(IF(Z92="",0,(SUM(R92:U92,W92)*(1+(I92+K92))*AB92)),2)</f>
        <v>0</v>
      </c>
      <c r="AN92" t="str" s="74" cm="1">
        <f t="array" ref="AN92">LEFT(D92,3)</f>
      </c>
      <c r="AO92" t="str" s="74" cm="1">
        <f t="array" ref="AO92">LEFT(E92,3)</f>
      </c>
    </row>
    <row r="93" s="8" customFormat="1" ht="13.55" customHeight="1">
      <c r="B93" t="str" s="75" cm="1">
        <f t="array" ref="B93">IF(OR(D93&lt;&gt;"",F93&lt;&gt;"",D94&lt;&gt;"",F94&lt;&gt;""),B92+1,"")</f>
      </c>
      <c r="C93" s="65"/>
      <c r="D93" s="77"/>
      <c r="E93" s="77"/>
      <c r="F93" s="67"/>
      <c r="G93" s="67"/>
      <c r="H93" s="67"/>
      <c r="I93" s="68" cm="1">
        <f t="array" ref="I93">IF(H93="Neterminuota",0.0131,IF(H93="Terminuota",0.0203,0))</f>
        <v>0</v>
      </c>
      <c r="J93" s="69"/>
      <c r="K93" s="68" cm="1">
        <f t="array" ref="K93">IF(J93="Biudžetinė",0.0014,IF(J93="Verslo įm. ir kt.",0.0046,IF(J93="Kitos organizacijos**",0.003,0)))</f>
        <v>0</v>
      </c>
      <c r="L93" s="69"/>
      <c r="M93" s="70"/>
      <c r="N93" s="70"/>
      <c r="O93" s="71"/>
      <c r="P93" s="71"/>
      <c r="Q93" s="71"/>
      <c r="R93" t="str" s="69" cm="1">
        <f t="array" ref="R93">IF(N93="Mėnesinis",ROUND(O93/P93*Q93,2),IF(N93="Valandinis",ROUND(O93*Q93,2)," "))</f>
        <v> </v>
      </c>
      <c r="S93" s="71"/>
      <c r="T93" s="71"/>
      <c r="U93" s="71"/>
      <c r="V93" s="71"/>
      <c r="W93" s="71"/>
      <c r="X93" s="71"/>
      <c r="Y93" t="str" s="72" cm="1">
        <f t="array" ref="Y93">_xlfn.IFERROR(ROUND(((I93+K93)*(R93+S93+T93+U93+W93+X93))+(R93+S93+T93+U93+W93+X93)+V93,2),"0")</f>
        <v>0</v>
      </c>
      <c r="Z93" s="69"/>
      <c r="AA93" s="69"/>
      <c r="AB93" t="str" s="69" cm="1">
        <f t="array" ref="AB93">IF(OR(Z93="",AA93=""),"",VLOOKUP(CONCATENATE(Z93," dienų darbo savaitė"),'Atostogų išmokų FN'!$A$7:$AH$8,AA93-16)/100)</f>
      </c>
      <c r="AC93" s="73" cm="1">
        <f t="array" ref="AC93">ROUND(IF(Z93="",0,(SUM(R93:U93,W93)*(1+(I93+K93))*AB93)),2)</f>
        <v>0</v>
      </c>
      <c r="AN93" t="str" s="74" cm="1">
        <f t="array" ref="AN93">LEFT(D93,3)</f>
      </c>
      <c r="AO93" t="str" s="74" cm="1">
        <f t="array" ref="AO93">LEFT(E93,3)</f>
      </c>
    </row>
    <row r="94" s="8" customFormat="1" ht="13.55" customHeight="1">
      <c r="B94" t="str" s="75" cm="1">
        <f t="array" ref="B94">IF(OR(D94&lt;&gt;"",F94&lt;&gt;"",D95&lt;&gt;"",F95&lt;&gt;""),B93+1,"")</f>
      </c>
      <c r="C94" s="65"/>
      <c r="D94" s="77"/>
      <c r="E94" s="77"/>
      <c r="F94" s="67"/>
      <c r="G94" s="67"/>
      <c r="H94" s="67"/>
      <c r="I94" s="68" cm="1">
        <f t="array" ref="I94">IF(H94="Neterminuota",0.0131,IF(H94="Terminuota",0.0203,0))</f>
        <v>0</v>
      </c>
      <c r="J94" s="69"/>
      <c r="K94" s="68" cm="1">
        <f t="array" ref="K94">IF(J94="Biudžetinė",0.0014,IF(J94="Verslo įm. ir kt.",0.0046,IF(J94="Kitos organizacijos**",0.003,0)))</f>
        <v>0</v>
      </c>
      <c r="L94" s="69"/>
      <c r="M94" s="70"/>
      <c r="N94" s="70"/>
      <c r="O94" s="71"/>
      <c r="P94" s="71"/>
      <c r="Q94" s="71"/>
      <c r="R94" t="str" s="69" cm="1">
        <f t="array" ref="R94">IF(N94="Mėnesinis",ROUND(O94/P94*Q94,2),IF(N94="Valandinis",ROUND(O94*Q94,2)," "))</f>
        <v> </v>
      </c>
      <c r="S94" s="71"/>
      <c r="T94" s="71"/>
      <c r="U94" s="71"/>
      <c r="V94" s="71"/>
      <c r="W94" s="71"/>
      <c r="X94" s="71"/>
      <c r="Y94" t="str" s="72" cm="1">
        <f t="array" ref="Y94">_xlfn.IFERROR(ROUND(((I94+K94)*(R94+S94+T94+U94+W94+X94))+(R94+S94+T94+U94+W94+X94)+V94,2),"0")</f>
        <v>0</v>
      </c>
      <c r="Z94" s="69"/>
      <c r="AA94" s="69"/>
      <c r="AB94" t="str" s="69" cm="1">
        <f t="array" ref="AB94">IF(OR(Z94="",AA94=""),"",VLOOKUP(CONCATENATE(Z94," dienų darbo savaitė"),'Atostogų išmokų FN'!$A$7:$AH$8,AA94-16)/100)</f>
      </c>
      <c r="AC94" s="73" cm="1">
        <f t="array" ref="AC94">ROUND(IF(Z94="",0,(SUM(R94:U94,W94)*(1+(I94+K94))*AB94)),2)</f>
        <v>0</v>
      </c>
      <c r="AN94" t="str" s="74" cm="1">
        <f t="array" ref="AN94">LEFT(D94,3)</f>
      </c>
      <c r="AO94" t="str" s="74" cm="1">
        <f t="array" ref="AO94">LEFT(E94,3)</f>
      </c>
    </row>
    <row r="95" s="8" customFormat="1" ht="13.55" customHeight="1">
      <c r="B95" t="str" s="75" cm="1">
        <f t="array" ref="B95">IF(OR(D95&lt;&gt;"",F95&lt;&gt;"",D98&lt;&gt;"",F98&lt;&gt;""),B94+1,"")</f>
      </c>
      <c r="C95" s="65"/>
      <c r="D95" s="77"/>
      <c r="E95" s="77"/>
      <c r="F95" s="67"/>
      <c r="G95" s="67"/>
      <c r="H95" s="67"/>
      <c r="I95" s="68" cm="1">
        <f t="array" ref="I95">IF(H95="Neterminuota",0.0131,IF(H95="Terminuota",0.0203,0))</f>
        <v>0</v>
      </c>
      <c r="J95" s="69"/>
      <c r="K95" s="68" cm="1">
        <f t="array" ref="K95">IF(J95="Biudžetinė",0.0014,IF(J95="Verslo įm. ir kt.",0.0046,IF(J95="Kitos organizacijos**",0.003,0)))</f>
        <v>0</v>
      </c>
      <c r="L95" s="69"/>
      <c r="M95" s="70"/>
      <c r="N95" s="70"/>
      <c r="O95" s="71"/>
      <c r="P95" s="71"/>
      <c r="Q95" s="71"/>
      <c r="R95" t="str" s="69" cm="1">
        <f t="array" ref="R95">IF(N95="Mėnesinis",ROUND(O95/P95*Q95,2),IF(N95="Valandinis",ROUND(O95*Q95,2)," "))</f>
        <v> </v>
      </c>
      <c r="S95" s="71"/>
      <c r="T95" s="71"/>
      <c r="U95" s="71"/>
      <c r="V95" s="71"/>
      <c r="W95" s="71"/>
      <c r="X95" s="71"/>
      <c r="Y95" t="str" s="72" cm="1">
        <f t="array" ref="Y95">_xlfn.IFERROR(ROUND(((I95+K95)*(R95+S95+T95+U95+W95+X95))+(R95+S95+T95+U95+W95+X95)+V95,2),"0")</f>
        <v>0</v>
      </c>
      <c r="Z95" s="69"/>
      <c r="AA95" s="69"/>
      <c r="AB95" t="str" s="69" cm="1">
        <f t="array" ref="AB95">IF(OR(Z95="",AA95=""),"",VLOOKUP(CONCATENATE(Z95," dienų darbo savaitė"),'Atostogų išmokų FN'!$A$7:$AH$8,AA95-16)/100)</f>
      </c>
      <c r="AC95" s="73" cm="1">
        <f t="array" ref="AC95">ROUND(IF(Z95="",0,(SUM(R95:U95,W95)*(1+(I95+K95))*AB95)),2)</f>
        <v>0</v>
      </c>
      <c r="AN95" t="str" s="74" cm="1">
        <f t="array" ref="AN95">LEFT(D95,3)</f>
      </c>
      <c r="AO95" t="str" s="74" cm="1">
        <f t="array" ref="AO95">LEFT(E95,3)</f>
      </c>
    </row>
    <row r="96" s="8" customFormat="1" ht="13.55" customHeight="1">
      <c r="B96" s="75"/>
      <c r="C96" s="65"/>
      <c r="D96" s="77"/>
      <c r="E96" s="77"/>
      <c r="F96" s="67"/>
      <c r="G96" s="67"/>
      <c r="H96" s="67"/>
      <c r="I96" s="68" cm="1">
        <f t="array" ref="I96">IF(H96="Neterminuota",0.0131,IF(H96="Terminuota",0.0203,0))</f>
        <v>0</v>
      </c>
      <c r="J96" s="69"/>
      <c r="K96" s="68" cm="1">
        <f t="array" ref="K96">IF(J96="Biudžetinė",0.0014,IF(J96="Verslo įm. ir kt.",0.0046,IF(J96="Kitos organizacijos**",0.003,0)))</f>
        <v>0</v>
      </c>
      <c r="L96" s="69"/>
      <c r="M96" s="70"/>
      <c r="N96" s="70"/>
      <c r="O96" s="71"/>
      <c r="P96" s="71"/>
      <c r="Q96" s="71"/>
      <c r="R96" s="71"/>
      <c r="S96" s="71"/>
      <c r="T96" s="71"/>
      <c r="U96" s="71"/>
      <c r="V96" s="71"/>
      <c r="W96" s="71"/>
      <c r="X96" s="71"/>
      <c r="Y96" s="73" cm="1">
        <f t="array" ref="Y96">_xlfn.IFERROR(ROUND(((I96+K96)*(R96+S96+T96+U96+W96+X96))+(R96+S96+T96+U96+W96+X96)+V96,2),"0")</f>
        <v>0</v>
      </c>
      <c r="Z96" s="69"/>
      <c r="AA96" s="69"/>
      <c r="AB96" s="68"/>
      <c r="AC96" s="73" cm="1">
        <f t="array" ref="AC96">ROUND(IF(Z96="",0,(SUM(R96:U96,W96)*(1+(I96+K96))*AB96)),2)</f>
        <v>0</v>
      </c>
      <c r="AN96" t="str" s="74" cm="1">
        <f t="array" ref="AN96">LEFT(D96,3)</f>
      </c>
      <c r="AO96" t="str" s="74" cm="1">
        <f t="array" ref="AO96">LEFT(E96,3)</f>
      </c>
    </row>
    <row r="97" s="8" customFormat="1" ht="13.55" customHeight="1">
      <c r="B97" s="75"/>
      <c r="C97" s="65"/>
      <c r="D97" s="77"/>
      <c r="E97" s="77"/>
      <c r="F97" s="67"/>
      <c r="G97" s="67"/>
      <c r="H97" s="67"/>
      <c r="I97" s="68" cm="1">
        <f t="array" ref="I97">IF(H97="Neterminuota",0.0131,IF(H97="Terminuota",0.0203,0))</f>
        <v>0</v>
      </c>
      <c r="J97" s="69"/>
      <c r="K97" s="68" cm="1">
        <f t="array" ref="K97">IF(J97="Biudžetinė",0.0014,IF(J97="Verslo įm. ir kt.",0.0046,IF(J97="Kitos organizacijos**",0.003,0)))</f>
        <v>0</v>
      </c>
      <c r="L97" s="69"/>
      <c r="M97" s="70"/>
      <c r="N97" s="70"/>
      <c r="O97" s="71"/>
      <c r="P97" s="71"/>
      <c r="Q97" s="71"/>
      <c r="R97" s="71"/>
      <c r="S97" s="71"/>
      <c r="T97" s="71"/>
      <c r="U97" s="71"/>
      <c r="V97" s="71"/>
      <c r="W97" s="71"/>
      <c r="X97" s="71"/>
      <c r="Y97" s="73" cm="1">
        <f t="array" ref="Y97">_xlfn.IFERROR(ROUND(((I97+K97)*(R97+S97+T97+U97+W97+X97))+(R97+S97+T97+U97+W97+X97)+V97,2),"0")</f>
        <v>0</v>
      </c>
      <c r="Z97" s="69"/>
      <c r="AA97" s="69"/>
      <c r="AB97" s="68"/>
      <c r="AC97" s="73" cm="1">
        <f t="array" ref="AC97">ROUND(IF(Z97="",0,(SUM(R97:U97,W97)*(1+(I97+K97))*AB97)),2)</f>
        <v>0</v>
      </c>
      <c r="AN97" t="str" s="74" cm="1">
        <f t="array" ref="AN97">LEFT(D97,3)</f>
      </c>
      <c r="AO97" t="str" s="74" cm="1">
        <f t="array" ref="AO97">LEFT(E97,3)</f>
      </c>
    </row>
    <row r="98" s="8" customFormat="1" ht="13.55" customHeight="1">
      <c r="B98" t="str" s="75" cm="1">
        <f t="array" ref="B98">IF(OR(D98&lt;&gt;"",F98&lt;&gt;"",D100&lt;&gt;"",F100&lt;&gt;""),B95+1,"")</f>
      </c>
      <c r="C98" s="65"/>
      <c r="D98" s="77"/>
      <c r="E98" s="77"/>
      <c r="F98" s="67"/>
      <c r="G98" s="67"/>
      <c r="H98" s="67"/>
      <c r="I98" s="68" cm="1">
        <f t="array" ref="I98">IF(H98="Neterminuota",0.0131,IF(H98="Terminuota",0.0203,0))</f>
        <v>0</v>
      </c>
      <c r="J98" s="69"/>
      <c r="K98" s="68" cm="1">
        <f t="array" ref="K98">IF(J98="Biudžetinė",0.0014,IF(J98="Verslo įm. ir kt.",0.0046,IF(J98="Kitos organizacijos**",0.003,0)))</f>
        <v>0</v>
      </c>
      <c r="L98" s="69"/>
      <c r="M98" s="70"/>
      <c r="N98" s="70"/>
      <c r="O98" s="71"/>
      <c r="P98" s="71"/>
      <c r="Q98" s="71"/>
      <c r="R98" t="str" s="69" cm="1">
        <f t="array" ref="R98">IF(N98="Mėnesinis",ROUND(O98/P98*Q98,2),IF(N98="Valandinis",ROUND(O98*Q98,2)," "))</f>
        <v> </v>
      </c>
      <c r="S98" s="71"/>
      <c r="T98" s="71"/>
      <c r="U98" s="71"/>
      <c r="V98" s="71"/>
      <c r="W98" s="71"/>
      <c r="X98" s="71"/>
      <c r="Y98" t="str" s="72" cm="1">
        <f t="array" ref="Y98">_xlfn.IFERROR(ROUND(((I98+K98)*(R98+S98+T98+U98+W98+X98))+(R98+S98+T98+U98+W98+X98)+V98,2),"0")</f>
        <v>0</v>
      </c>
      <c r="Z98" s="69"/>
      <c r="AA98" s="69"/>
      <c r="AB98" t="str" s="69" cm="1">
        <f t="array" ref="AB98">IF(OR(Z98="",AA98=""),"",VLOOKUP(CONCATENATE(Z98," dienų darbo savaitė"),'Atostogų išmokų FN'!$A$7:$AH$8,AA98-16)/100)</f>
      </c>
      <c r="AC98" s="73" cm="1">
        <f t="array" ref="AC98">ROUND(IF(Z98="",0,(SUM(R98:U98,W98)*(1+(I98+K98))*AB98)),2)</f>
        <v>0</v>
      </c>
      <c r="AN98" t="str" s="74" cm="1">
        <f t="array" ref="AN98">LEFT(D98,3)</f>
      </c>
      <c r="AO98" t="str" s="74" cm="1">
        <f t="array" ref="AO98">LEFT(E98,3)</f>
      </c>
    </row>
    <row r="99" s="8" customFormat="1" ht="13.55" customHeight="1">
      <c r="B99" s="75" cm="1">
        <f t="array" ref="B99">IF(OR(D99&lt;&gt;"",F99&lt;&gt;"",D101&lt;&gt;"",F101&lt;&gt;""),B98+1,"")</f>
      </c>
      <c r="C99" s="65"/>
      <c r="D99" s="77"/>
      <c r="E99" s="77"/>
      <c r="F99" s="67"/>
      <c r="G99" s="67"/>
      <c r="H99" s="67"/>
      <c r="I99" s="68" cm="1">
        <f t="array" ref="I99">IF(H99="Neterminuota",0.0131,IF(H99="Terminuota",0.0203,0))</f>
        <v>0</v>
      </c>
      <c r="J99" s="69"/>
      <c r="K99" s="68" cm="1">
        <f t="array" ref="K99">IF(J99="Biudžetinė",0.0014,IF(J99="Verslo įm. ir kt.",0.0046,IF(J99="Kitos organizacijos**",0.003,0)))</f>
        <v>0</v>
      </c>
      <c r="L99" s="69"/>
      <c r="M99" s="70"/>
      <c r="N99" s="70"/>
      <c r="O99" s="71"/>
      <c r="P99" s="71"/>
      <c r="Q99" s="71"/>
      <c r="R99" t="str" s="69" cm="1">
        <f t="array" ref="R99">IF(N99="Mėnesinis",ROUND(O99/P99*Q99,2),IF(N99="Valandinis",ROUND(O99*Q99,2)," "))</f>
        <v> </v>
      </c>
      <c r="S99" s="71"/>
      <c r="T99" s="71"/>
      <c r="U99" s="71"/>
      <c r="V99" s="71"/>
      <c r="W99" s="71"/>
      <c r="X99" s="71"/>
      <c r="Y99" t="str" s="72" cm="1">
        <f t="array" ref="Y99">_xlfn.IFERROR(ROUND(((I99+K99)*(R99+S99+T99+U99+W99+X99))+(R99+S99+T99+U99+W99+X99)+V99,2),"0")</f>
        <v>0</v>
      </c>
      <c r="Z99" s="69"/>
      <c r="AA99" s="69"/>
      <c r="AB99" t="str" s="69" cm="1">
        <f t="array" ref="AB99">IF(OR(Z99="",AA99=""),"",VLOOKUP(CONCATENATE(Z99," dienų darbo savaitė"),'Atostogų išmokų FN'!$A$7:$AH$8,AA99-16)/100)</f>
      </c>
      <c r="AC99" s="73" cm="1">
        <f t="array" ref="AC99">ROUND(IF(Z99="",0,(SUM(R99:U99,W99)*(1+(I99+K99))*AB99)),2)</f>
        <v>0</v>
      </c>
      <c r="AN99" t="str" s="74" cm="1">
        <f t="array" ref="AN99">LEFT(D99,3)</f>
      </c>
      <c r="AO99" t="str" s="74" cm="1">
        <f t="array" ref="AO99">LEFT(E99,3)</f>
      </c>
    </row>
    <row r="100" s="8" customFormat="1" ht="13.55" customHeight="1">
      <c r="B100" s="75" cm="1">
        <f t="array" ref="B100">IF(OR(D100&lt;&gt;"",F100&lt;&gt;"",D101&lt;&gt;"",F101&lt;&gt;""),B98+1,"")</f>
      </c>
      <c r="C100" s="65"/>
      <c r="D100" s="77"/>
      <c r="E100" s="77"/>
      <c r="F100" s="67"/>
      <c r="G100" s="67"/>
      <c r="H100" s="67"/>
      <c r="I100" s="68" cm="1">
        <f t="array" ref="I100">IF(H100="Neterminuota",0.0131,IF(H100="Terminuota",0.0203,0))</f>
        <v>0</v>
      </c>
      <c r="J100" s="69"/>
      <c r="K100" s="68" cm="1">
        <f t="array" ref="K100">IF(J100="Biudžetinė",0.0014,IF(J100="Verslo įm. ir kt.",0.0046,IF(J100="Kitos organizacijos**",0.003,0)))</f>
        <v>0</v>
      </c>
      <c r="L100" s="69"/>
      <c r="M100" s="70"/>
      <c r="N100" s="70"/>
      <c r="O100" s="71"/>
      <c r="P100" s="71"/>
      <c r="Q100" s="71"/>
      <c r="R100" t="str" s="69" cm="1">
        <f t="array" ref="R100">IF(N100="Mėnesinis",ROUND(O100/P100*Q100,2),IF(N100="Valandinis",ROUND(O100*Q100,2)," "))</f>
        <v> </v>
      </c>
      <c r="S100" s="71"/>
      <c r="T100" s="71"/>
      <c r="U100" s="71"/>
      <c r="V100" s="71"/>
      <c r="W100" s="71"/>
      <c r="X100" s="71"/>
      <c r="Y100" t="str" s="72" cm="1">
        <f t="array" ref="Y100">_xlfn.IFERROR(ROUND(((I100+K100)*(R100+S100+T100+U100+W100+X100))+(R100+S100+T100+U100+W100+X100)+V100,2),"0")</f>
        <v>0</v>
      </c>
      <c r="Z100" s="69"/>
      <c r="AA100" s="69"/>
      <c r="AB100" t="str" s="69" cm="1">
        <f t="array" ref="AB100">IF(OR(Z100="",AA100=""),"",VLOOKUP(CONCATENATE(Z100," dienų darbo savaitė"),'Atostogų išmokų FN'!$A$7:$AH$8,AA100-16)/100)</f>
      </c>
      <c r="AC100" s="73" cm="1">
        <f t="array" ref="AC100">ROUND(IF(Z100="",0,(SUM(R100:U100,W100)*(1+(I100+K100))*AB100)),2)</f>
        <v>0</v>
      </c>
      <c r="AN100" t="str" s="74" cm="1">
        <f t="array" ref="AN100">LEFT(D100,3)</f>
      </c>
      <c r="AO100" t="str" s="74" cm="1">
        <f t="array" ref="AO100">LEFT(E100,3)</f>
      </c>
    </row>
    <row r="101" s="8" customFormat="1" ht="13.55" customHeight="1">
      <c r="B101" t="s" s="78">
        <v>62</v>
      </c>
      <c r="C101" s="79"/>
      <c r="D101" s="79"/>
      <c r="E101" s="79"/>
      <c r="F101" s="79"/>
      <c r="G101" s="79"/>
      <c r="H101" s="79"/>
      <c r="I101" s="79"/>
      <c r="J101" s="79"/>
      <c r="K101" s="79"/>
      <c r="L101" s="79"/>
      <c r="M101" s="80"/>
      <c r="N101" s="81"/>
      <c r="O101" s="82" cm="1">
        <f t="array" ref="O101">SUBTOTAL(9,O19:O100)</f>
        <v>4102.29</v>
      </c>
      <c r="P101" s="82"/>
      <c r="Q101" s="82" cm="1">
        <f t="array" ref="Q101">SUBTOTAL(9,Q19:Q100)</f>
        <v>63</v>
      </c>
      <c r="R101" s="82" cm="1">
        <f t="array" ref="R101">SUBTOTAL(9,R19:R100)</f>
        <v>4017.95</v>
      </c>
      <c r="S101" s="82" cm="1">
        <f t="array" ref="S101">SUBTOTAL(9,S19:S100)</f>
        <v>0</v>
      </c>
      <c r="T101" s="82" cm="1">
        <f t="array" ref="T101">SUBTOTAL(9,T19:T100)</f>
        <v>0</v>
      </c>
      <c r="U101" s="82" cm="1">
        <f t="array" ref="U101">SUBTOTAL(9,U19:U100)</f>
        <v>0</v>
      </c>
      <c r="V101" s="82" cm="1">
        <f t="array" ref="V101">SUBTOTAL(9,V19:V100)</f>
        <v>0</v>
      </c>
      <c r="W101" s="82"/>
      <c r="X101" s="82" cm="1">
        <f t="array" ref="X101">SUBTOTAL(9,X19:X100)</f>
        <v>83.34</v>
      </c>
      <c r="Y101" s="82" cm="1">
        <f t="array" ref="Y101">SUBTOTAL(9,Y19:Y100)</f>
        <v>4192.21</v>
      </c>
      <c r="Z101" s="82"/>
      <c r="AA101" s="82"/>
      <c r="AB101" s="82"/>
      <c r="AC101" s="82" cm="1">
        <f t="array" ref="AC101">SUBTOTAL(9,AC19:AC100)</f>
        <v>613.42</v>
      </c>
      <c r="AD101" s="82"/>
      <c r="AN101" s="74"/>
      <c r="AO101" s="74"/>
    </row>
    <row r="102" s="8" customFormat="1" ht="13.5" customHeight="1">
      <c r="B102" s="83"/>
      <c r="C102" s="83"/>
      <c r="D102" s="83"/>
      <c r="E102" s="83"/>
      <c r="F102" s="84"/>
      <c r="G102" s="84"/>
      <c r="H102" s="84"/>
      <c r="I102" s="84"/>
      <c r="J102" s="84"/>
      <c r="K102" s="84"/>
      <c r="L102" s="84"/>
      <c r="M102" s="84"/>
      <c r="N102" s="84"/>
      <c r="O102" s="84"/>
      <c r="P102" s="84"/>
      <c r="Q102" s="85"/>
      <c r="R102" s="83"/>
      <c r="S102" s="85"/>
      <c r="T102" s="83"/>
      <c r="U102" s="83"/>
      <c r="V102" s="83"/>
      <c r="W102" s="83"/>
      <c r="X102" s="83"/>
      <c r="Y102" s="83"/>
      <c r="Z102" s="85"/>
      <c r="AA102" s="84"/>
      <c r="AB102" s="84"/>
      <c r="AC102" s="84"/>
      <c r="AN102" t="str" s="74" cm="1">
        <f t="array" ref="AN102">LEFT(D102,3)</f>
      </c>
      <c r="AO102" t="str" s="74" cm="1">
        <f t="array" ref="AO102">LEFT(E102,3)</f>
      </c>
    </row>
    <row r="103" s="86" customFormat="1" ht="13.55" customHeight="1">
      <c r="B103" t="s" s="87">
        <v>63</v>
      </c>
      <c r="C103" s="88"/>
      <c r="D103" s="88"/>
      <c r="E103" s="88"/>
      <c r="F103" s="89"/>
      <c r="G103" s="89"/>
      <c r="H103" s="89"/>
      <c r="I103" s="89"/>
      <c r="J103" s="89"/>
      <c r="K103" s="89"/>
      <c r="L103" s="89"/>
      <c r="M103" s="89"/>
      <c r="N103" s="89"/>
      <c r="O103" s="89"/>
      <c r="P103" s="89"/>
      <c r="Q103" s="90"/>
      <c r="R103" s="91"/>
      <c r="S103" s="90"/>
      <c r="T103" s="91"/>
      <c r="U103" s="91"/>
      <c r="V103" s="91"/>
      <c r="W103" s="91"/>
      <c r="X103" s="91"/>
      <c r="Y103" s="91"/>
      <c r="Z103" s="90"/>
      <c r="AA103" s="90"/>
      <c r="AB103" s="90"/>
      <c r="AC103" s="89"/>
      <c r="AN103" t="str" s="89" cm="1">
        <f t="array" ref="AN103">LEFT(D103,3)</f>
      </c>
      <c r="AO103" t="str" s="89" cm="1">
        <f t="array" ref="AO103">LEFT(E103,3)</f>
      </c>
    </row>
    <row r="104" s="8" customFormat="1" ht="13.55" customHeight="1">
      <c r="B104" t="s" s="92">
        <v>64</v>
      </c>
      <c r="C104" s="93"/>
      <c r="D104" s="93"/>
      <c r="E104" s="93"/>
      <c r="AN104" t="str" s="74" cm="1">
        <f t="array" ref="AN104">LEFT(D104,3)</f>
      </c>
      <c r="AO104" t="str" s="74" cm="1">
        <f t="array" ref="AO104">LEFT(E104,3)</f>
      </c>
    </row>
    <row r="105" s="94" customFormat="1" ht="14.25" customHeight="1">
      <c r="B105" t="s" s="95">
        <v>65</v>
      </c>
      <c r="C105" s="96"/>
      <c r="D105" s="96"/>
      <c r="E105" s="96"/>
      <c r="F105" s="97"/>
      <c r="G105" s="97"/>
      <c r="H105" s="97"/>
      <c r="I105" s="97"/>
      <c r="J105" s="97"/>
      <c r="K105" s="97"/>
      <c r="L105" s="97"/>
      <c r="M105" s="97"/>
      <c r="N105" s="97"/>
      <c r="O105" s="97"/>
      <c r="P105" s="97"/>
      <c r="Q105" s="97"/>
      <c r="R105" s="97"/>
      <c r="S105" s="97"/>
      <c r="T105" s="97"/>
      <c r="U105" s="97"/>
      <c r="V105" s="97"/>
      <c r="W105" s="97"/>
      <c r="X105" s="97"/>
      <c r="Y105" s="97"/>
      <c r="Z105" s="97"/>
      <c r="AA105" s="97"/>
      <c r="AB105" s="97"/>
      <c r="AC105" s="97"/>
      <c r="AD105" s="97"/>
      <c r="AE105" s="89"/>
      <c r="AF105" s="89"/>
      <c r="AG105" s="89"/>
      <c r="AH105" s="89"/>
      <c r="AI105" s="89"/>
      <c r="AJ105" s="89"/>
      <c r="AK105" s="89"/>
      <c r="AL105" s="89"/>
      <c r="AM105" s="89"/>
      <c r="AN105" t="str" s="89" cm="1">
        <f t="array" ref="AN105">LEFT(D105,3)</f>
      </c>
      <c r="AO105" t="str" s="89" cm="1">
        <f t="array" ref="AO105">LEFT(E105,3)</f>
      </c>
      <c r="AP105" s="89"/>
      <c r="AQ105" s="89"/>
      <c r="AR105" s="89"/>
      <c r="AS105" s="89"/>
      <c r="AT105" s="89"/>
      <c r="AU105" s="89"/>
      <c r="AV105" s="89"/>
      <c r="AW105" s="89"/>
      <c r="AX105" s="89"/>
      <c r="AY105" s="89"/>
      <c r="AZ105" s="89"/>
      <c r="BA105" s="89"/>
      <c r="BB105" s="89"/>
      <c r="BC105" s="89"/>
      <c r="BD105" s="89"/>
      <c r="BE105" s="89"/>
      <c r="BF105" s="89"/>
      <c r="BG105" s="89"/>
      <c r="BH105" s="89"/>
      <c r="BI105" s="89"/>
      <c r="BJ105" s="89"/>
      <c r="BK105" s="89"/>
      <c r="BL105" s="89"/>
      <c r="BM105" s="89"/>
      <c r="BN105" s="89"/>
      <c r="BO105" s="89"/>
      <c r="BP105" s="89"/>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c r="EB105" s="89"/>
      <c r="EC105" s="89"/>
      <c r="ED105" s="89"/>
      <c r="EE105" s="89"/>
      <c r="EF105" s="89"/>
      <c r="EG105" s="89"/>
      <c r="EH105" s="89"/>
      <c r="EI105" s="89"/>
      <c r="EJ105" s="89"/>
      <c r="EK105" s="89"/>
      <c r="EL105" s="89"/>
      <c r="EM105" s="89"/>
      <c r="EN105" s="89"/>
      <c r="EO105" s="89"/>
      <c r="EP105" s="89"/>
      <c r="EQ105" s="89"/>
      <c r="ER105" s="89"/>
      <c r="ES105" s="89"/>
      <c r="ET105" s="89"/>
      <c r="EU105" s="89"/>
      <c r="EV105" s="89"/>
      <c r="EW105" s="89"/>
      <c r="EX105" s="89"/>
      <c r="EY105" s="89"/>
      <c r="EZ105" s="89"/>
      <c r="FA105" s="89"/>
      <c r="FB105" s="89"/>
      <c r="FC105" s="89"/>
      <c r="FD105" s="89"/>
      <c r="FE105" s="89"/>
      <c r="FF105" s="89"/>
      <c r="FG105" s="89"/>
      <c r="FH105" s="89"/>
      <c r="FI105" s="89"/>
      <c r="FJ105" s="89"/>
      <c r="FK105" s="89"/>
      <c r="FL105" s="89"/>
      <c r="FM105" s="89"/>
      <c r="FN105" s="89"/>
      <c r="FO105" s="89"/>
      <c r="FP105" s="89"/>
      <c r="FQ105" s="89"/>
      <c r="FR105" s="89"/>
      <c r="FS105" s="89"/>
      <c r="FT105" s="89"/>
      <c r="FU105" s="89"/>
      <c r="FV105" s="89"/>
      <c r="FW105" s="89"/>
      <c r="FX105" s="89"/>
      <c r="FY105" s="89"/>
      <c r="FZ105" s="89"/>
      <c r="GA105" s="89"/>
      <c r="GB105" s="98"/>
    </row>
    <row r="106" s="8" customFormat="1" ht="14.1" customHeight="1">
      <c r="B106" t="s" s="99">
        <v>66</v>
      </c>
      <c r="C106" s="97"/>
      <c r="D106" s="97"/>
      <c r="E106" s="97"/>
      <c r="F106" s="97"/>
      <c r="G106" s="97"/>
      <c r="H106" s="97"/>
      <c r="I106" s="97"/>
      <c r="J106" s="97"/>
      <c r="K106" s="97"/>
      <c r="L106" s="97"/>
      <c r="M106" s="97"/>
      <c r="N106" s="97"/>
      <c r="O106" s="97"/>
      <c r="P106" s="97"/>
      <c r="Q106" s="97"/>
      <c r="R106" s="97"/>
      <c r="S106" s="97"/>
      <c r="T106" s="97"/>
      <c r="U106" s="97"/>
      <c r="V106" s="97"/>
      <c r="W106" s="97"/>
      <c r="X106" s="97"/>
      <c r="Y106" s="97"/>
      <c r="Z106" s="97"/>
      <c r="AA106" s="97"/>
      <c r="AB106" s="97"/>
      <c r="AC106" s="97"/>
      <c r="AD106" s="97"/>
      <c r="AN106" s="74"/>
      <c r="AO106" s="74"/>
    </row>
    <row r="107" s="8" customFormat="1" ht="17.7" customHeight="1">
      <c r="B107" t="s" s="99">
        <v>67</v>
      </c>
      <c r="C107" s="97"/>
      <c r="D107" s="97"/>
      <c r="E107" s="97"/>
      <c r="F107" s="97"/>
      <c r="G107" s="97"/>
      <c r="H107" s="97"/>
      <c r="I107" s="97"/>
      <c r="J107" s="97"/>
      <c r="K107" s="97"/>
      <c r="L107" s="97"/>
      <c r="M107" s="97"/>
      <c r="N107" s="97"/>
      <c r="O107" s="97"/>
      <c r="P107" s="97"/>
      <c r="Q107" s="97"/>
      <c r="R107" s="97"/>
      <c r="S107" s="97"/>
      <c r="T107" s="97"/>
      <c r="U107" s="97"/>
      <c r="V107" s="97"/>
      <c r="W107" s="97"/>
      <c r="X107" s="97"/>
      <c r="Y107" s="97"/>
      <c r="Z107" s="97"/>
      <c r="AA107" s="97"/>
      <c r="AB107" s="97"/>
      <c r="AC107" s="97"/>
      <c r="AD107" s="97"/>
      <c r="AN107" s="74"/>
      <c r="AO107" s="74"/>
    </row>
    <row r="108" s="8" customFormat="1" ht="19.2" customHeight="1">
      <c r="B108" t="s" s="53">
        <v>68</v>
      </c>
      <c r="C108" s="38"/>
      <c r="D108" s="100"/>
      <c r="E108" s="101"/>
      <c r="F108" s="102"/>
      <c r="G108" s="102"/>
      <c r="H108" s="102"/>
      <c r="I108" s="102"/>
      <c r="J108" s="102"/>
      <c r="K108" s="102"/>
      <c r="L108" s="102"/>
      <c r="M108" s="102"/>
      <c r="N108" s="102"/>
      <c r="O108" s="102"/>
      <c r="P108" s="102"/>
      <c r="Q108" s="103"/>
      <c r="R108" s="101"/>
      <c r="S108" s="103"/>
      <c r="T108" s="101"/>
      <c r="U108" s="101"/>
      <c r="V108" s="101"/>
      <c r="W108" s="101"/>
      <c r="X108" s="101"/>
      <c r="Y108" s="101"/>
      <c r="Z108" s="103"/>
      <c r="AA108" s="102"/>
      <c r="AB108" s="102"/>
      <c r="AC108" s="102"/>
      <c r="AN108" t="str" s="74" cm="1">
        <f t="array" ref="AN108">LEFT(D108,3)</f>
      </c>
      <c r="AO108" t="str" s="74" cm="1">
        <f t="array" ref="AO108">LEFT(E108,3)</f>
      </c>
    </row>
    <row r="109" s="8" customFormat="1" ht="59.1" customHeight="1">
      <c r="A109" s="104"/>
      <c r="B109" t="s" s="99">
        <v>69</v>
      </c>
      <c r="C109" s="97"/>
      <c r="D109" s="97"/>
      <c r="E109" s="97"/>
      <c r="F109" s="97"/>
      <c r="G109" s="97"/>
      <c r="H109" s="97"/>
      <c r="I109" s="97"/>
      <c r="J109" s="97"/>
      <c r="K109" s="97"/>
      <c r="L109" s="97"/>
      <c r="M109" s="97"/>
      <c r="N109" s="97"/>
      <c r="O109" s="97"/>
      <c r="P109" s="97"/>
      <c r="Q109" s="97"/>
      <c r="R109" s="97"/>
      <c r="S109" s="97"/>
      <c r="T109" s="97"/>
      <c r="U109" s="97"/>
      <c r="V109" s="97"/>
      <c r="W109" s="97"/>
      <c r="X109" s="97"/>
      <c r="Y109" s="97"/>
      <c r="Z109" s="97"/>
      <c r="AA109" s="102"/>
      <c r="AB109" s="102"/>
      <c r="AC109" s="102"/>
      <c r="AN109" s="74"/>
      <c r="AO109" s="74"/>
    </row>
    <row r="110" s="8" customFormat="1" ht="13.65" customHeight="1">
      <c r="D110" s="74"/>
      <c r="E110" s="74"/>
      <c r="F110" s="105"/>
      <c r="G110" s="105"/>
      <c r="H110" s="105"/>
      <c r="I110" s="105"/>
      <c r="J110" s="105"/>
      <c r="K110" s="105"/>
      <c r="L110" s="105"/>
      <c r="M110" s="105"/>
      <c r="N110" s="105"/>
      <c r="O110" s="105"/>
      <c r="P110" s="105"/>
      <c r="Q110" s="105"/>
      <c r="AN110" t="str" s="74" cm="1">
        <f t="array" ref="AN110">LEFT(D110,3)</f>
      </c>
      <c r="AO110" t="str" s="74" cm="1">
        <f t="array" ref="AO110">LEFT(E110,3)</f>
      </c>
    </row>
    <row r="111" s="8" customFormat="1" ht="14.7" customHeight="1">
      <c r="B111" s="106"/>
      <c r="C111" s="106"/>
      <c r="D111" s="106"/>
      <c r="E111" s="106"/>
      <c r="F111" t="s" s="107">
        <v>70</v>
      </c>
      <c r="G111" s="108"/>
      <c r="H111" s="108"/>
      <c r="I111" s="108"/>
      <c r="J111" s="108"/>
      <c r="K111" s="108"/>
      <c r="L111" s="108"/>
      <c r="M111" s="108"/>
      <c r="N111" s="108"/>
      <c r="O111" s="108"/>
      <c r="P111" s="108"/>
      <c r="Q111" s="108"/>
      <c r="Y111" s="91"/>
      <c r="Z111" s="91"/>
      <c r="AN111" t="str" s="74" cm="1">
        <f t="array" ref="AN111">LEFT(D111,3)</f>
      </c>
      <c r="AO111" t="str" s="74" cm="1">
        <f t="array" ref="AO111">LEFT(E111,3)</f>
      </c>
    </row>
    <row r="112" s="8" customFormat="1" ht="13.8" customHeight="1">
      <c r="B112" s="106"/>
      <c r="C112" s="106"/>
      <c r="D112" s="106"/>
      <c r="E112" s="106"/>
      <c r="AN112" t="str" s="74" cm="1">
        <f t="array" ref="AN112">LEFT(D112,3)</f>
      </c>
      <c r="AO112" t="str" s="74" cm="1">
        <f t="array" ref="AO112">LEFT(E112,3)</f>
      </c>
    </row>
    <row r="113" s="8" customFormat="1" ht="13.8" customHeight="1">
      <c r="B113" s="106"/>
      <c r="C113" s="106"/>
      <c r="D113" s="106"/>
      <c r="E113" s="106"/>
      <c r="AN113" t="str" s="74" cm="1">
        <f t="array" ref="AN113">LEFT(D113,3)</f>
      </c>
      <c r="AO113" t="str" s="74" cm="1">
        <f t="array" ref="AO113">LEFT(E113,3)</f>
      </c>
    </row>
    <row r="114" s="8" customFormat="1" ht="13.55" customHeight="1">
      <c r="D114" s="74"/>
      <c r="E114" s="74"/>
      <c r="AN114" t="str" s="74" cm="1">
        <f t="array" ref="AN114">LEFT(D114,3)</f>
      </c>
      <c r="AO114" t="str" s="74" cm="1">
        <f t="array" ref="AO114">LEFT(E114,3)</f>
      </c>
    </row>
    <row r="115" s="8" customFormat="1" ht="12.75" customHeight="1">
      <c r="D115" s="74"/>
      <c r="E115" s="74"/>
      <c r="F115" s="109"/>
      <c r="G115" s="109"/>
      <c r="H115" s="109"/>
      <c r="I115" s="109"/>
      <c r="J115" s="109"/>
      <c r="K115" s="109"/>
      <c r="L115" s="109"/>
      <c r="M115" s="109"/>
      <c r="N115" s="109"/>
      <c r="O115" s="109"/>
      <c r="P115" s="109"/>
      <c r="Q115" s="109"/>
      <c r="R115" s="109"/>
      <c r="AN115" t="str" s="74" cm="1">
        <f t="array" ref="AN115">LEFT(D115,3)</f>
      </c>
      <c r="AO115" t="str" s="74" cm="1">
        <f t="array" ref="AO115">LEFT(E115,3)</f>
      </c>
    </row>
    <row r="116" s="8" customFormat="1" ht="13.55" customHeight="1">
      <c r="D116" s="74"/>
      <c r="E116" s="74"/>
      <c r="AN116" t="str" s="74" cm="1">
        <f t="array" ref="AN116">LEFT(D116,3)</f>
      </c>
      <c r="AO116" t="str" s="74" cm="1">
        <f t="array" ref="AO116">LEFT(E116,3)</f>
      </c>
    </row>
    <row r="117" s="8" customFormat="1" ht="13.55" customHeight="1">
      <c r="D117" s="74"/>
      <c r="E117" s="74"/>
      <c r="AN117" t="str" s="74" cm="1">
        <f t="array" ref="AN117">LEFT(D117,3)</f>
      </c>
      <c r="AO117" t="str" s="74" cm="1">
        <f t="array" ref="AO117">LEFT(E117,3)</f>
      </c>
    </row>
    <row r="118" s="8" customFormat="1" ht="13.55" customHeight="1">
      <c r="D118" s="74"/>
      <c r="E118" s="74"/>
      <c r="AN118" t="str" s="74" cm="1">
        <f t="array" ref="AN118">LEFT(D118,3)</f>
      </c>
      <c r="AO118" t="str" s="74" cm="1">
        <f t="array" ref="AO118">LEFT(E118,3)</f>
      </c>
    </row>
    <row r="119" s="8" customFormat="1" ht="13.55" customHeight="1">
      <c r="D119" s="74"/>
      <c r="E119" s="74"/>
      <c r="AA119" t="s" s="110">
        <v>59</v>
      </c>
      <c r="AN119" t="str" s="74" cm="1">
        <f t="array" ref="AN119">LEFT(D119,3)</f>
      </c>
      <c r="AO119" t="str" s="74" cm="1">
        <f t="array" ref="AO119">LEFT(E119,3)</f>
      </c>
    </row>
    <row r="120" s="8" customFormat="1" ht="13.55" customHeight="1">
      <c r="D120" s="74"/>
      <c r="E120" s="74"/>
      <c r="AN120" t="str" s="74" cm="1">
        <f t="array" ref="AN120">LEFT(D120,3)</f>
      </c>
      <c r="AO120" t="str" s="74" cm="1">
        <f t="array" ref="AO120">LEFT(E120,3)</f>
      </c>
    </row>
    <row r="121" s="8" customFormat="1" ht="13.55" customHeight="1">
      <c r="D121" s="74"/>
      <c r="E121" s="74"/>
      <c r="AN121" t="str" s="74" cm="1">
        <f t="array" ref="AN121">LEFT(D121,3)</f>
      </c>
      <c r="AO121" t="str" s="74" cm="1">
        <f t="array" ref="AO121">LEFT(E121,3)</f>
      </c>
    </row>
    <row r="122" s="8" customFormat="1" ht="13.55" customHeight="1">
      <c r="D122" s="74"/>
      <c r="E122" s="74"/>
      <c r="AN122" t="str" s="74" cm="1">
        <f t="array" ref="AN122">LEFT(D122,3)</f>
      </c>
      <c r="AO122" t="str" s="74" cm="1">
        <f t="array" ref="AO122">LEFT(E122,3)</f>
      </c>
    </row>
    <row r="123" s="8" customFormat="1" ht="13.55" customHeight="1">
      <c r="D123" s="74"/>
      <c r="E123" s="74"/>
      <c r="AN123" t="str" s="74" cm="1">
        <f t="array" ref="AN123">LEFT(D123,3)</f>
      </c>
      <c r="AO123" t="str" s="74" cm="1">
        <f t="array" ref="AO123">LEFT(E123,3)</f>
      </c>
    </row>
    <row r="124" s="8" customFormat="1" ht="13.55" customHeight="1">
      <c r="D124" s="74"/>
      <c r="E124" s="74"/>
      <c r="AN124" t="str" s="74" cm="1">
        <f t="array" ref="AN124">LEFT(D124,3)</f>
      </c>
      <c r="AO124" t="str" s="74" cm="1">
        <f t="array" ref="AO124">LEFT(E124,3)</f>
      </c>
    </row>
    <row r="125" s="8" customFormat="1" ht="13.55" customHeight="1">
      <c r="D125" s="74"/>
      <c r="E125" s="74"/>
      <c r="AN125" t="str" s="74" cm="1">
        <f t="array" ref="AN125">LEFT(D125,3)</f>
      </c>
      <c r="AO125" t="str" s="74" cm="1">
        <f t="array" ref="AO125">LEFT(E125,3)</f>
      </c>
    </row>
    <row r="126" s="8" customFormat="1" ht="13.55" customHeight="1">
      <c r="D126" s="74"/>
      <c r="E126" s="74"/>
      <c r="AN126" t="str" s="74" cm="1">
        <f t="array" ref="AN126">LEFT(D126,3)</f>
      </c>
      <c r="AO126" t="str" s="74" cm="1">
        <f t="array" ref="AO126">LEFT(E126,3)</f>
      </c>
    </row>
    <row r="127" s="8" customFormat="1" ht="13.55" customHeight="1">
      <c r="D127" s="74"/>
      <c r="E127" s="74"/>
      <c r="AN127" t="str" s="74" cm="1">
        <f t="array" ref="AN127">LEFT(D127,3)</f>
      </c>
      <c r="AO127" t="str" s="74" cm="1">
        <f t="array" ref="AO127">LEFT(E127,3)</f>
      </c>
    </row>
    <row r="128" s="8" customFormat="1" ht="13.55" customHeight="1">
      <c r="D128" s="74"/>
      <c r="E128" s="74"/>
      <c r="AN128" t="str" s="74" cm="1">
        <f t="array" ref="AN128">LEFT(D128,3)</f>
      </c>
      <c r="AO128" t="str" s="74" cm="1">
        <f t="array" ref="AO128">LEFT(E128,3)</f>
      </c>
    </row>
    <row r="129" s="8" customFormat="1" ht="13.55" customHeight="1">
      <c r="D129" s="74"/>
      <c r="E129" s="74"/>
      <c r="AN129" t="str" s="74" cm="1">
        <f t="array" ref="AN129">LEFT(D129,3)</f>
      </c>
      <c r="AO129" t="str" s="74" cm="1">
        <f t="array" ref="AO129">LEFT(E129,3)</f>
      </c>
    </row>
    <row r="130" s="8" customFormat="1" ht="13.55" customHeight="1">
      <c r="D130" s="74"/>
      <c r="E130" s="74"/>
      <c r="AN130" t="str" s="74" cm="1">
        <f t="array" ref="AN130">LEFT(D130,3)</f>
      </c>
      <c r="AO130" t="str" s="74" cm="1">
        <f t="array" ref="AO130">LEFT(E130,3)</f>
      </c>
    </row>
    <row r="131" s="8" customFormat="1" ht="13.55" customHeight="1">
      <c r="D131" s="74"/>
      <c r="E131" s="74"/>
      <c r="AN131" t="str" s="74" cm="1">
        <f t="array" ref="AN131">LEFT(D131,3)</f>
      </c>
      <c r="AO131" t="str" s="74" cm="1">
        <f t="array" ref="AO131">LEFT(E131,3)</f>
      </c>
    </row>
    <row r="132" s="8" customFormat="1" ht="13.55" customHeight="1">
      <c r="D132" s="74"/>
      <c r="E132" s="74"/>
      <c r="AN132" t="str" s="74" cm="1">
        <f t="array" ref="AN132">LEFT(D132,3)</f>
      </c>
      <c r="AO132" t="str" s="74" cm="1">
        <f t="array" ref="AO132">LEFT(E132,3)</f>
      </c>
    </row>
    <row r="133" s="8" customFormat="1" ht="13.55" customHeight="1">
      <c r="D133" s="74"/>
      <c r="E133" s="74"/>
      <c r="AN133" t="str" s="74" cm="1">
        <f t="array" ref="AN133">LEFT(D133,3)</f>
      </c>
      <c r="AO133" t="str" s="74" cm="1">
        <f t="array" ref="AO133">LEFT(E133,3)</f>
      </c>
    </row>
    <row r="134" s="8" customFormat="1" ht="13.55" customHeight="1">
      <c r="D134" s="74"/>
      <c r="E134" s="74"/>
      <c r="AN134" t="str" s="74" cm="1">
        <f t="array" ref="AN134">LEFT(D134,3)</f>
      </c>
      <c r="AO134" t="str" s="74" cm="1">
        <f t="array" ref="AO134">LEFT(E134,3)</f>
      </c>
    </row>
    <row r="135" s="8" customFormat="1" ht="13.55" customHeight="1">
      <c r="D135" s="74"/>
      <c r="E135" s="74"/>
      <c r="AN135" t="str" s="74" cm="1">
        <f t="array" ref="AN135">LEFT(D135,3)</f>
      </c>
      <c r="AO135" t="str" s="74" cm="1">
        <f t="array" ref="AO135">LEFT(E135,3)</f>
      </c>
    </row>
    <row r="136" s="8" customFormat="1" ht="13.55" customHeight="1">
      <c r="D136" s="74"/>
      <c r="E136" s="74"/>
      <c r="AN136" t="str" s="74" cm="1">
        <f t="array" ref="AN136">LEFT(D136,3)</f>
      </c>
      <c r="AO136" t="str" s="74" cm="1">
        <f t="array" ref="AO136">LEFT(E136,3)</f>
      </c>
    </row>
    <row r="137" s="8" customFormat="1" ht="13.55" customHeight="1">
      <c r="D137" s="74"/>
      <c r="E137" s="74"/>
      <c r="AN137" t="str" s="74" cm="1">
        <f t="array" ref="AN137">LEFT(D137,3)</f>
      </c>
      <c r="AO137" t="str" s="74" cm="1">
        <f t="array" ref="AO137">LEFT(E137,3)</f>
      </c>
    </row>
    <row r="138" s="8" customFormat="1" ht="13.55" customHeight="1">
      <c r="D138" s="74"/>
      <c r="E138" s="74"/>
      <c r="AN138" t="str" s="74" cm="1">
        <f t="array" ref="AN138">LEFT(D138,3)</f>
      </c>
      <c r="AO138" t="str" s="74" cm="1">
        <f t="array" ref="AO138">LEFT(E138,3)</f>
      </c>
    </row>
    <row r="139" s="8" customFormat="1" ht="13.55" customHeight="1">
      <c r="D139" s="74"/>
      <c r="E139" s="74"/>
      <c r="AN139" t="str" s="74" cm="1">
        <f t="array" ref="AN139">LEFT(D139,3)</f>
      </c>
      <c r="AO139" t="str" s="74" cm="1">
        <f t="array" ref="AO139">LEFT(E139,3)</f>
      </c>
    </row>
    <row r="140" s="8" customFormat="1" ht="13.55" customHeight="1">
      <c r="D140" s="74"/>
      <c r="E140" s="74"/>
      <c r="AN140" t="str" s="74" cm="1">
        <f t="array" ref="AN140">LEFT(D140,3)</f>
      </c>
      <c r="AO140" t="str" s="74" cm="1">
        <f t="array" ref="AO140">LEFT(E140,3)</f>
      </c>
    </row>
    <row r="141" s="8" customFormat="1" ht="13.55" customHeight="1">
      <c r="D141" s="74"/>
      <c r="E141" s="74"/>
      <c r="AN141" t="str" s="74" cm="1">
        <f t="array" ref="AN141">LEFT(D141,3)</f>
      </c>
      <c r="AO141" t="str" s="74" cm="1">
        <f t="array" ref="AO141">LEFT(E141,3)</f>
      </c>
    </row>
    <row r="142" s="8" customFormat="1" ht="13.55" customHeight="1">
      <c r="D142" s="74"/>
      <c r="E142" s="74"/>
      <c r="AN142" t="str" s="74" cm="1">
        <f t="array" ref="AN142">LEFT(D142,3)</f>
      </c>
      <c r="AO142" t="str" s="74" cm="1">
        <f t="array" ref="AO142">LEFT(E142,3)</f>
      </c>
    </row>
    <row r="143" s="8" customFormat="1" ht="13.55" customHeight="1">
      <c r="D143" s="74"/>
      <c r="E143" s="74"/>
      <c r="AN143" t="str" s="74" cm="1">
        <f t="array" ref="AN143">LEFT(D143,3)</f>
      </c>
      <c r="AO143" t="str" s="74" cm="1">
        <f t="array" ref="AO143">LEFT(E143,3)</f>
      </c>
    </row>
    <row r="144" s="8" customFormat="1" ht="13.55" customHeight="1">
      <c r="D144" s="74"/>
      <c r="E144" s="74"/>
      <c r="AN144" t="str" s="74" cm="1">
        <f t="array" ref="AN144">LEFT(D144,3)</f>
      </c>
      <c r="AO144" t="str" s="74" cm="1">
        <f t="array" ref="AO144">LEFT(E144,3)</f>
      </c>
    </row>
    <row r="145" s="8" customFormat="1" ht="13.55" customHeight="1">
      <c r="D145" s="74"/>
      <c r="E145" s="74"/>
      <c r="AN145" t="str" s="74" cm="1">
        <f t="array" ref="AN145">LEFT(D145,3)</f>
      </c>
      <c r="AO145" t="str" s="74" cm="1">
        <f t="array" ref="AO145">LEFT(E145,3)</f>
      </c>
    </row>
    <row r="146" s="8" customFormat="1" ht="13.55" customHeight="1">
      <c r="D146" s="74"/>
      <c r="E146" s="74"/>
      <c r="AN146" t="str" s="74" cm="1">
        <f t="array" ref="AN146">LEFT(D146,3)</f>
      </c>
      <c r="AO146" t="str" s="74" cm="1">
        <f t="array" ref="AO146">LEFT(E146,3)</f>
      </c>
    </row>
    <row r="147" s="8" customFormat="1" ht="13.55" customHeight="1">
      <c r="D147" s="74"/>
      <c r="E147" s="74"/>
      <c r="AN147" t="str" s="74" cm="1">
        <f t="array" ref="AN147">LEFT(D147,3)</f>
      </c>
      <c r="AO147" t="str" s="74" cm="1">
        <f t="array" ref="AO147">LEFT(E147,3)</f>
      </c>
    </row>
    <row r="148" s="8" customFormat="1" ht="13.55" customHeight="1">
      <c r="D148" s="74"/>
      <c r="E148" s="74"/>
      <c r="AN148" t="str" s="74" cm="1">
        <f t="array" ref="AN148">LEFT(D148,3)</f>
      </c>
      <c r="AO148" t="str" s="74" cm="1">
        <f t="array" ref="AO148">LEFT(E148,3)</f>
      </c>
    </row>
    <row r="149" s="8" customFormat="1" ht="13.55" customHeight="1">
      <c r="D149" s="74"/>
      <c r="E149" s="74"/>
      <c r="AN149" t="str" s="74" cm="1">
        <f t="array" ref="AN149">LEFT(D149,3)</f>
      </c>
      <c r="AO149" t="str" s="74" cm="1">
        <f t="array" ref="AO149">LEFT(E149,3)</f>
      </c>
    </row>
    <row r="150" s="8" customFormat="1" ht="13.55" customHeight="1">
      <c r="D150" s="74"/>
      <c r="E150" s="74"/>
      <c r="AN150" t="str" s="74" cm="1">
        <f t="array" ref="AN150">LEFT(D150,3)</f>
      </c>
      <c r="AO150" t="str" s="74" cm="1">
        <f t="array" ref="AO150">LEFT(E150,3)</f>
      </c>
    </row>
    <row r="151" s="8" customFormat="1" ht="13.55" customHeight="1">
      <c r="D151" s="74"/>
      <c r="E151" s="74"/>
      <c r="AN151" t="str" s="74" cm="1">
        <f t="array" ref="AN151">LEFT(D151,3)</f>
      </c>
      <c r="AO151" t="str" s="74" cm="1">
        <f t="array" ref="AO151">LEFT(E151,3)</f>
      </c>
    </row>
    <row r="152" s="8" customFormat="1" ht="13.55" customHeight="1">
      <c r="D152" s="74"/>
      <c r="E152" s="74"/>
      <c r="AN152" t="str" s="74" cm="1">
        <f t="array" ref="AN152">LEFT(D152,3)</f>
      </c>
      <c r="AO152" t="str" s="74" cm="1">
        <f t="array" ref="AO152">LEFT(E152,3)</f>
      </c>
    </row>
    <row r="153" s="8" customFormat="1" ht="13.55" customHeight="1">
      <c r="D153" s="74"/>
      <c r="E153" s="74"/>
      <c r="AN153" t="str" s="74" cm="1">
        <f t="array" ref="AN153">LEFT(D153,3)</f>
      </c>
      <c r="AO153" t="str" s="74" cm="1">
        <f t="array" ref="AO153">LEFT(E153,3)</f>
      </c>
    </row>
    <row r="154" s="8" customFormat="1" ht="13.55" customHeight="1">
      <c r="D154" s="74"/>
      <c r="E154" s="74"/>
      <c r="AN154" t="str" s="74" cm="1">
        <f t="array" ref="AN154">LEFT(D154,3)</f>
      </c>
      <c r="AO154" t="str" s="74" cm="1">
        <f t="array" ref="AO154">LEFT(E154,3)</f>
      </c>
    </row>
    <row r="155" s="8" customFormat="1" ht="13.55" customHeight="1">
      <c r="D155" s="74"/>
      <c r="E155" s="74"/>
      <c r="AN155" t="str" s="74" cm="1">
        <f t="array" ref="AN155">LEFT(D155,3)</f>
      </c>
      <c r="AO155" t="str" s="74" cm="1">
        <f t="array" ref="AO155">LEFT(E155,3)</f>
      </c>
    </row>
    <row r="156" s="8" customFormat="1" ht="13.55" customHeight="1">
      <c r="D156" s="74"/>
      <c r="E156" s="74"/>
      <c r="AN156" t="str" s="74" cm="1">
        <f t="array" ref="AN156">LEFT(D156,3)</f>
      </c>
      <c r="AO156" t="str" s="74" cm="1">
        <f t="array" ref="AO156">LEFT(E156,3)</f>
      </c>
    </row>
    <row r="157" s="8" customFormat="1" ht="13.55" customHeight="1">
      <c r="D157" s="74"/>
      <c r="E157" s="74"/>
      <c r="AN157" t="str" s="74" cm="1">
        <f t="array" ref="AN157">LEFT(D157,3)</f>
      </c>
      <c r="AO157" t="str" s="74" cm="1">
        <f t="array" ref="AO157">LEFT(E157,3)</f>
      </c>
    </row>
    <row r="158" s="8" customFormat="1" ht="13.55" customHeight="1">
      <c r="D158" s="74"/>
      <c r="E158" s="74"/>
      <c r="AN158" t="str" s="74" cm="1">
        <f t="array" ref="AN158">LEFT(D158,3)</f>
      </c>
      <c r="AO158" t="str" s="74" cm="1">
        <f t="array" ref="AO158">LEFT(E158,3)</f>
      </c>
    </row>
    <row r="159" s="8" customFormat="1" ht="13.55" customHeight="1">
      <c r="D159" s="74"/>
      <c r="E159" s="74"/>
      <c r="AN159" t="str" s="74" cm="1">
        <f t="array" ref="AN159">LEFT(D159,3)</f>
      </c>
      <c r="AO159" t="str" s="74" cm="1">
        <f t="array" ref="AO159">LEFT(E159,3)</f>
      </c>
    </row>
    <row r="160" s="8" customFormat="1" ht="13.55" customHeight="1">
      <c r="D160" s="74"/>
      <c r="E160" s="74"/>
      <c r="AN160" t="str" s="74" cm="1">
        <f t="array" ref="AN160">LEFT(D160,3)</f>
      </c>
      <c r="AO160" t="str" s="74" cm="1">
        <f t="array" ref="AO160">LEFT(E160,3)</f>
      </c>
    </row>
    <row r="161" s="8" customFormat="1" ht="13.55" customHeight="1">
      <c r="D161" s="74"/>
      <c r="E161" s="74"/>
      <c r="AN161" t="str" s="74" cm="1">
        <f t="array" ref="AN161">LEFT(D161,3)</f>
      </c>
      <c r="AO161" t="str" s="74" cm="1">
        <f t="array" ref="AO161">LEFT(E161,3)</f>
      </c>
    </row>
    <row r="162" s="8" customFormat="1" ht="13.55" customHeight="1">
      <c r="D162" s="74"/>
      <c r="E162" s="74"/>
      <c r="AN162" t="str" s="74" cm="1">
        <f t="array" ref="AN162">LEFT(D162,3)</f>
      </c>
      <c r="AO162" t="str" s="74" cm="1">
        <f t="array" ref="AO162">LEFT(E162,3)</f>
      </c>
    </row>
    <row r="163" s="8" customFormat="1" ht="13.55" customHeight="1">
      <c r="D163" s="74"/>
      <c r="E163" s="74"/>
      <c r="AN163" t="str" s="74" cm="1">
        <f t="array" ref="AN163">LEFT(D163,3)</f>
      </c>
      <c r="AO163" t="str" s="74" cm="1">
        <f t="array" ref="AO163">LEFT(E163,3)</f>
      </c>
    </row>
    <row r="164" s="8" customFormat="1" ht="13.55" customHeight="1">
      <c r="D164" s="74"/>
      <c r="E164" s="74"/>
      <c r="AN164" t="str" s="74" cm="1">
        <f t="array" ref="AN164">LEFT(D164,3)</f>
      </c>
      <c r="AO164" t="str" s="74" cm="1">
        <f t="array" ref="AO164">LEFT(E164,3)</f>
      </c>
    </row>
    <row r="165" s="8" customFormat="1" ht="13.55" customHeight="1">
      <c r="D165" s="74"/>
      <c r="E165" s="74"/>
      <c r="AN165" t="str" s="74" cm="1">
        <f t="array" ref="AN165">LEFT(D165,3)</f>
      </c>
      <c r="AO165" t="str" s="74" cm="1">
        <f t="array" ref="AO165">LEFT(E165,3)</f>
      </c>
    </row>
    <row r="166" s="8" customFormat="1" ht="13.55" customHeight="1">
      <c r="D166" s="74"/>
      <c r="E166" s="74"/>
      <c r="AN166" t="str" s="74" cm="1">
        <f t="array" ref="AN166">LEFT(D166,3)</f>
      </c>
      <c r="AO166" t="str" s="74" cm="1">
        <f t="array" ref="AO166">LEFT(E166,3)</f>
      </c>
    </row>
    <row r="167" s="8" customFormat="1" ht="13.55" customHeight="1">
      <c r="D167" s="74"/>
      <c r="E167" s="74"/>
      <c r="AN167" t="str" s="74" cm="1">
        <f t="array" ref="AN167">LEFT(D167,3)</f>
      </c>
      <c r="AO167" t="str" s="74" cm="1">
        <f t="array" ref="AO167">LEFT(E167,3)</f>
      </c>
    </row>
    <row r="168" s="8" customFormat="1" ht="13.55" customHeight="1">
      <c r="D168" s="74"/>
      <c r="E168" s="74"/>
      <c r="AN168" t="str" s="74" cm="1">
        <f t="array" ref="AN168">LEFT(D168,3)</f>
      </c>
      <c r="AO168" t="str" s="74" cm="1">
        <f t="array" ref="AO168">LEFT(E168,3)</f>
      </c>
    </row>
    <row r="169" s="8" customFormat="1" ht="13.55" customHeight="1">
      <c r="D169" s="74"/>
      <c r="E169" s="74"/>
      <c r="AN169" t="str" s="74" cm="1">
        <f t="array" ref="AN169">LEFT(D169,3)</f>
      </c>
      <c r="AO169" t="str" s="74" cm="1">
        <f t="array" ref="AO169">LEFT(E169,3)</f>
      </c>
    </row>
    <row r="170" s="8" customFormat="1" ht="13.55" customHeight="1">
      <c r="D170" s="74"/>
      <c r="E170" s="74"/>
      <c r="AN170" t="str" s="74" cm="1">
        <f t="array" ref="AN170">LEFT(D170,3)</f>
      </c>
      <c r="AO170" t="str" s="74" cm="1">
        <f t="array" ref="AO170">LEFT(E170,3)</f>
      </c>
    </row>
    <row r="171" s="8" customFormat="1" ht="13.55" customHeight="1">
      <c r="D171" s="74"/>
      <c r="E171" s="74"/>
      <c r="AN171" t="str" s="74" cm="1">
        <f t="array" ref="AN171">LEFT(D171,3)</f>
      </c>
      <c r="AO171" t="str" s="74" cm="1">
        <f t="array" ref="AO171">LEFT(E171,3)</f>
      </c>
    </row>
    <row r="172" s="8" customFormat="1" ht="13.55" customHeight="1">
      <c r="D172" s="74"/>
      <c r="E172" s="74"/>
      <c r="AN172" t="str" s="74" cm="1">
        <f t="array" ref="AN172">LEFT(D172,3)</f>
      </c>
      <c r="AO172" t="str" s="74" cm="1">
        <f t="array" ref="AO172">LEFT(E172,3)</f>
      </c>
    </row>
    <row r="173" s="8" customFormat="1" ht="13.55" customHeight="1">
      <c r="D173" s="74"/>
      <c r="E173" s="74"/>
      <c r="AN173" t="str" s="74" cm="1">
        <f t="array" ref="AN173">LEFT(D173,3)</f>
      </c>
      <c r="AO173" t="str" s="74" cm="1">
        <f t="array" ref="AO173">LEFT(E173,3)</f>
      </c>
    </row>
    <row r="174" s="8" customFormat="1" ht="13.55" customHeight="1">
      <c r="D174" s="74"/>
      <c r="E174" s="74"/>
      <c r="AN174" t="str" s="74" cm="1">
        <f t="array" ref="AN174">LEFT(D174,3)</f>
      </c>
      <c r="AO174" t="str" s="74" cm="1">
        <f t="array" ref="AO174">LEFT(E174,3)</f>
      </c>
    </row>
    <row r="175" s="8" customFormat="1" ht="13.55" customHeight="1">
      <c r="D175" s="74"/>
      <c r="E175" s="74"/>
      <c r="AN175" t="str" s="74" cm="1">
        <f t="array" ref="AN175">LEFT(D175,3)</f>
      </c>
      <c r="AO175" t="str" s="74" cm="1">
        <f t="array" ref="AO175">LEFT(E175,3)</f>
      </c>
    </row>
    <row r="176" s="8" customFormat="1" ht="13.55" customHeight="1">
      <c r="D176" s="74"/>
      <c r="E176" s="74"/>
      <c r="AN176" t="str" s="74" cm="1">
        <f t="array" ref="AN176">LEFT(D176,3)</f>
      </c>
      <c r="AO176" t="str" s="74" cm="1">
        <f t="array" ref="AO176">LEFT(E176,3)</f>
      </c>
    </row>
    <row r="177" s="8" customFormat="1" ht="13.55" customHeight="1">
      <c r="D177" s="74"/>
      <c r="E177" s="74"/>
      <c r="AN177" t="str" s="74" cm="1">
        <f t="array" ref="AN177">LEFT(D177,3)</f>
      </c>
      <c r="AO177" t="str" s="74" cm="1">
        <f t="array" ref="AO177">LEFT(E177,3)</f>
      </c>
    </row>
    <row r="178" s="8" customFormat="1" ht="13.55" customHeight="1">
      <c r="D178" s="74"/>
      <c r="E178" s="74"/>
      <c r="AN178" t="str" s="74" cm="1">
        <f t="array" ref="AN178">LEFT(D178,3)</f>
      </c>
      <c r="AO178" t="str" s="74" cm="1">
        <f t="array" ref="AO178">LEFT(E178,3)</f>
      </c>
    </row>
    <row r="179" s="8" customFormat="1" ht="13.55" customHeight="1">
      <c r="D179" s="74"/>
      <c r="E179" s="74"/>
      <c r="AN179" t="str" s="74" cm="1">
        <f t="array" ref="AN179">LEFT(D179,3)</f>
      </c>
      <c r="AO179" t="str" s="74" cm="1">
        <f t="array" ref="AO179">LEFT(E179,3)</f>
      </c>
    </row>
    <row r="180" s="8" customFormat="1" ht="13.55" customHeight="1">
      <c r="D180" s="74"/>
      <c r="E180" s="74"/>
      <c r="AN180" t="str" s="74" cm="1">
        <f t="array" ref="AN180">LEFT(D180,3)</f>
      </c>
      <c r="AO180" t="str" s="74" cm="1">
        <f t="array" ref="AO180">LEFT(E180,3)</f>
      </c>
    </row>
    <row r="181" s="8" customFormat="1" ht="13.55" customHeight="1">
      <c r="D181" s="74"/>
      <c r="E181" s="74"/>
      <c r="AN181" t="str" s="74" cm="1">
        <f t="array" ref="AN181">LEFT(D181,3)</f>
      </c>
      <c r="AO181" t="str" s="74" cm="1">
        <f t="array" ref="AO181">LEFT(E181,3)</f>
      </c>
    </row>
    <row r="182" s="8" customFormat="1" ht="13.55" customHeight="1">
      <c r="D182" s="74"/>
      <c r="E182" s="74"/>
      <c r="AN182" t="str" s="74" cm="1">
        <f t="array" ref="AN182">LEFT(D182,3)</f>
      </c>
      <c r="AO182" t="str" s="74" cm="1">
        <f t="array" ref="AO182">LEFT(E182,3)</f>
      </c>
    </row>
    <row r="183" s="8" customFormat="1" ht="13.55" customHeight="1">
      <c r="D183" s="74"/>
      <c r="E183" s="74"/>
      <c r="AN183" t="str" s="74" cm="1">
        <f t="array" ref="AN183">LEFT(D183,3)</f>
      </c>
      <c r="AO183" t="str" s="74" cm="1">
        <f t="array" ref="AO183">LEFT(E183,3)</f>
      </c>
    </row>
    <row r="184" s="8" customFormat="1" ht="13.55" customHeight="1">
      <c r="D184" s="74"/>
      <c r="E184" s="74"/>
      <c r="AN184" t="str" s="74" cm="1">
        <f t="array" ref="AN184">LEFT(D184,3)</f>
      </c>
      <c r="AO184" t="str" s="74" cm="1">
        <f t="array" ref="AO184">LEFT(E184,3)</f>
      </c>
    </row>
    <row r="185" s="8" customFormat="1" ht="13.55" customHeight="1">
      <c r="D185" s="74"/>
      <c r="E185" s="74"/>
      <c r="AN185" t="str" s="74" cm="1">
        <f t="array" ref="AN185">LEFT(D185,3)</f>
      </c>
      <c r="AO185" t="str" s="74" cm="1">
        <f t="array" ref="AO185">LEFT(E185,3)</f>
      </c>
    </row>
    <row r="186" s="8" customFormat="1" ht="13.55" customHeight="1">
      <c r="D186" s="74"/>
      <c r="E186" s="74"/>
      <c r="AN186" t="str" s="74" cm="1">
        <f t="array" ref="AN186">LEFT(D186,3)</f>
      </c>
      <c r="AO186" t="str" s="74" cm="1">
        <f t="array" ref="AO186">LEFT(E186,3)</f>
      </c>
    </row>
    <row r="187" s="8" customFormat="1" ht="13.55" customHeight="1">
      <c r="D187" s="74"/>
      <c r="E187" s="74"/>
      <c r="AN187" t="str" s="74" cm="1">
        <f t="array" ref="AN187">LEFT(D187,3)</f>
      </c>
      <c r="AO187" t="str" s="74" cm="1">
        <f t="array" ref="AO187">LEFT(E187,3)</f>
      </c>
    </row>
    <row r="188" s="8" customFormat="1" ht="13.55" customHeight="1">
      <c r="D188" s="74"/>
      <c r="E188" s="74"/>
      <c r="AN188" t="str" s="74" cm="1">
        <f t="array" ref="AN188">LEFT(D188,3)</f>
      </c>
      <c r="AO188" t="str" s="74" cm="1">
        <f t="array" ref="AO188">LEFT(E188,3)</f>
      </c>
    </row>
    <row r="189" s="8" customFormat="1" ht="13.55" customHeight="1">
      <c r="D189" s="74"/>
      <c r="E189" s="74"/>
      <c r="AN189" t="str" s="74" cm="1">
        <f t="array" ref="AN189">LEFT(D189,3)</f>
      </c>
      <c r="AO189" t="str" s="74" cm="1">
        <f t="array" ref="AO189">LEFT(E189,3)</f>
      </c>
    </row>
    <row r="190" s="8" customFormat="1" ht="13.55" customHeight="1">
      <c r="D190" s="74"/>
      <c r="E190" s="74"/>
      <c r="AN190" t="str" s="74" cm="1">
        <f t="array" ref="AN190">LEFT(D190,3)</f>
      </c>
      <c r="AO190" t="str" s="74" cm="1">
        <f t="array" ref="AO190">LEFT(E190,3)</f>
      </c>
    </row>
    <row r="191" s="8" customFormat="1" ht="13.55" customHeight="1">
      <c r="D191" s="74"/>
      <c r="E191" s="74"/>
      <c r="AN191" t="str" s="74" cm="1">
        <f t="array" ref="AN191">LEFT(D191,3)</f>
      </c>
      <c r="AO191" t="str" s="74" cm="1">
        <f t="array" ref="AO191">LEFT(E191,3)</f>
      </c>
    </row>
    <row r="192" s="8" customFormat="1" ht="13.55" customHeight="1">
      <c r="D192" s="74"/>
      <c r="E192" s="74"/>
      <c r="AN192" t="str" s="74" cm="1">
        <f t="array" ref="AN192">LEFT(D192,3)</f>
      </c>
      <c r="AO192" t="str" s="74" cm="1">
        <f t="array" ref="AO192">LEFT(E192,3)</f>
      </c>
    </row>
    <row r="193" s="8" customFormat="1" ht="13.55" customHeight="1">
      <c r="D193" s="74"/>
      <c r="E193" s="74"/>
      <c r="AN193" t="str" s="74" cm="1">
        <f t="array" ref="AN193">LEFT(D193,3)</f>
      </c>
      <c r="AO193" t="str" s="74" cm="1">
        <f t="array" ref="AO193">LEFT(E193,3)</f>
      </c>
    </row>
    <row r="194" s="8" customFormat="1" ht="13.55" customHeight="1">
      <c r="D194" s="74"/>
      <c r="E194" s="74"/>
      <c r="AN194" t="str" s="74" cm="1">
        <f t="array" ref="AN194">LEFT(D194,3)</f>
      </c>
      <c r="AO194" t="str" s="74" cm="1">
        <f t="array" ref="AO194">LEFT(E194,3)</f>
      </c>
    </row>
    <row r="195" s="8" customFormat="1" ht="13.55" customHeight="1">
      <c r="D195" s="74"/>
      <c r="E195" s="74"/>
      <c r="AN195" t="str" s="74" cm="1">
        <f t="array" ref="AN195">LEFT(D195,3)</f>
      </c>
      <c r="AO195" t="str" s="74" cm="1">
        <f t="array" ref="AO195">LEFT(E195,3)</f>
      </c>
    </row>
    <row r="196" s="8" customFormat="1" ht="13.55" customHeight="1">
      <c r="D196" s="74"/>
      <c r="E196" s="74"/>
      <c r="AN196" t="str" s="74" cm="1">
        <f t="array" ref="AN196">LEFT(D196,3)</f>
      </c>
      <c r="AO196" t="str" s="74" cm="1">
        <f t="array" ref="AO196">LEFT(E196,3)</f>
      </c>
    </row>
    <row r="197" s="8" customFormat="1" ht="13.55" customHeight="1">
      <c r="D197" s="74"/>
      <c r="E197" s="74"/>
      <c r="AN197" t="str" s="74" cm="1">
        <f t="array" ref="AN197">LEFT(D197,3)</f>
      </c>
      <c r="AO197" t="str" s="74" cm="1">
        <f t="array" ref="AO197">LEFT(E197,3)</f>
      </c>
    </row>
    <row r="198" s="8" customFormat="1" ht="13.55" customHeight="1">
      <c r="D198" s="74"/>
      <c r="E198" s="74"/>
      <c r="AN198" t="str" s="74" cm="1">
        <f t="array" ref="AN198">LEFT(D198,3)</f>
      </c>
      <c r="AO198" t="str" s="74" cm="1">
        <f t="array" ref="AO198">LEFT(E198,3)</f>
      </c>
    </row>
    <row r="199" s="8" customFormat="1" ht="13.55" customHeight="1">
      <c r="D199" s="74"/>
      <c r="E199" s="74"/>
      <c r="AN199" t="str" s="74" cm="1">
        <f t="array" ref="AN199">LEFT(D199,3)</f>
      </c>
      <c r="AO199" t="str" s="74" cm="1">
        <f t="array" ref="AO199">LEFT(E199,3)</f>
      </c>
    </row>
    <row r="200" s="8" customFormat="1" ht="13.55" customHeight="1">
      <c r="D200" s="74"/>
      <c r="E200" s="74"/>
      <c r="AN200" t="str" s="74" cm="1">
        <f t="array" ref="AN200">LEFT(D200,3)</f>
      </c>
      <c r="AO200" t="str" s="74" cm="1">
        <f t="array" ref="AO200">LEFT(E200,3)</f>
      </c>
    </row>
    <row r="201" s="8" customFormat="1" ht="13.55" customHeight="1">
      <c r="D201" s="74"/>
      <c r="E201" s="74"/>
      <c r="AN201" t="str" s="74" cm="1">
        <f t="array" ref="AN201">LEFT(D201,3)</f>
      </c>
      <c r="AO201" t="str" s="74" cm="1">
        <f t="array" ref="AO201">LEFT(E201,3)</f>
      </c>
    </row>
    <row r="202" s="8" customFormat="1" ht="13.55" customHeight="1">
      <c r="D202" s="74"/>
      <c r="E202" s="74"/>
      <c r="AN202" t="str" s="74" cm="1">
        <f t="array" ref="AN202">LEFT(D202,3)</f>
      </c>
      <c r="AO202" t="str" s="74" cm="1">
        <f t="array" ref="AO202">LEFT(E202,3)</f>
      </c>
    </row>
    <row r="203" s="8" customFormat="1" ht="13.55" customHeight="1">
      <c r="D203" s="74"/>
      <c r="E203" s="74"/>
      <c r="AN203" t="str" s="74" cm="1">
        <f t="array" ref="AN203">LEFT(D203,3)</f>
      </c>
      <c r="AO203" t="str" s="74" cm="1">
        <f t="array" ref="AO203">LEFT(E203,3)</f>
      </c>
    </row>
    <row r="204" s="8" customFormat="1" ht="13.55" customHeight="1">
      <c r="D204" s="74"/>
      <c r="E204" s="74"/>
      <c r="AN204" t="str" s="74" cm="1">
        <f t="array" ref="AN204">LEFT(D204,3)</f>
      </c>
      <c r="AO204" t="str" s="74" cm="1">
        <f t="array" ref="AO204">LEFT(E204,3)</f>
      </c>
    </row>
    <row r="205" s="8" customFormat="1" ht="13.55" customHeight="1">
      <c r="D205" s="74"/>
      <c r="E205" s="74"/>
      <c r="AN205" t="str" s="74" cm="1">
        <f t="array" ref="AN205">LEFT(D205,3)</f>
      </c>
      <c r="AO205" t="str" s="74" cm="1">
        <f t="array" ref="AO205">LEFT(E205,3)</f>
      </c>
    </row>
    <row r="206" s="8" customFormat="1" ht="13.55" customHeight="1">
      <c r="D206" s="74"/>
      <c r="E206" s="74"/>
      <c r="AN206" t="str" s="74" cm="1">
        <f t="array" ref="AN206">LEFT(D206,3)</f>
      </c>
      <c r="AO206" t="str" s="74" cm="1">
        <f t="array" ref="AO206">LEFT(E206,3)</f>
      </c>
    </row>
    <row r="207" s="8" customFormat="1" ht="13.55" customHeight="1">
      <c r="D207" s="74"/>
      <c r="E207" s="74"/>
      <c r="AN207" t="str" s="74" cm="1">
        <f t="array" ref="AN207">LEFT(D207,3)</f>
      </c>
      <c r="AO207" t="str" s="74" cm="1">
        <f t="array" ref="AO207">LEFT(E207,3)</f>
      </c>
    </row>
    <row r="208" s="8" customFormat="1" ht="13.55" customHeight="1">
      <c r="D208" s="74"/>
      <c r="E208" s="74"/>
      <c r="AN208" t="str" s="74" cm="1">
        <f t="array" ref="AN208">LEFT(D208,3)</f>
      </c>
      <c r="AO208" t="str" s="74" cm="1">
        <f t="array" ref="AO208">LEFT(E208,3)</f>
      </c>
    </row>
    <row r="209" s="8" customFormat="1" ht="13.55" customHeight="1">
      <c r="D209" s="74"/>
      <c r="E209" s="74"/>
      <c r="AN209" t="str" s="74" cm="1">
        <f t="array" ref="AN209">LEFT(D209,3)</f>
      </c>
      <c r="AO209" t="str" s="74" cm="1">
        <f t="array" ref="AO209">LEFT(E209,3)</f>
      </c>
    </row>
    <row r="210" s="8" customFormat="1" ht="13.55" customHeight="1">
      <c r="D210" s="74"/>
      <c r="E210" s="74"/>
      <c r="AN210" t="str" s="74" cm="1">
        <f t="array" ref="AN210">LEFT(D210,3)</f>
      </c>
      <c r="AO210" t="str" s="74" cm="1">
        <f t="array" ref="AO210">LEFT(E210,3)</f>
      </c>
    </row>
    <row r="211" s="8" customFormat="1" ht="13.55" customHeight="1">
      <c r="D211" s="74"/>
      <c r="E211" s="74"/>
      <c r="AN211" t="str" s="74" cm="1">
        <f t="array" ref="AN211">LEFT(D211,3)</f>
      </c>
      <c r="AO211" t="str" s="74" cm="1">
        <f t="array" ref="AO211">LEFT(E211,3)</f>
      </c>
    </row>
    <row r="212" s="8" customFormat="1" ht="13.55" customHeight="1">
      <c r="D212" s="74"/>
      <c r="E212" s="74"/>
      <c r="AN212" t="str" s="74" cm="1">
        <f t="array" ref="AN212">LEFT(D212,3)</f>
      </c>
      <c r="AO212" t="str" s="74" cm="1">
        <f t="array" ref="AO212">LEFT(E212,3)</f>
      </c>
    </row>
    <row r="213" s="8" customFormat="1" ht="13.55" customHeight="1">
      <c r="D213" s="74"/>
      <c r="E213" s="74"/>
      <c r="AN213" t="str" s="74" cm="1">
        <f t="array" ref="AN213">LEFT(D213,3)</f>
      </c>
      <c r="AO213" t="str" s="74" cm="1">
        <f t="array" ref="AO213">LEFT(E213,3)</f>
      </c>
    </row>
    <row r="214" s="8" customFormat="1" ht="13.55" customHeight="1">
      <c r="D214" s="74"/>
      <c r="E214" s="74"/>
      <c r="AN214" t="str" s="74" cm="1">
        <f t="array" ref="AN214">LEFT(D214,3)</f>
      </c>
      <c r="AO214" t="str" s="74" cm="1">
        <f t="array" ref="AO214">LEFT(E214,3)</f>
      </c>
    </row>
    <row r="215" s="8" customFormat="1" ht="13.55" customHeight="1">
      <c r="D215" s="74"/>
      <c r="E215" s="74"/>
      <c r="AN215" t="str" s="74" cm="1">
        <f t="array" ref="AN215">LEFT(D215,3)</f>
      </c>
      <c r="AO215" t="str" s="74" cm="1">
        <f t="array" ref="AO215">LEFT(E215,3)</f>
      </c>
    </row>
    <row r="216" s="8" customFormat="1" ht="13.55" customHeight="1">
      <c r="D216" s="74"/>
      <c r="E216" s="74"/>
      <c r="AN216" t="str" s="74" cm="1">
        <f t="array" ref="AN216">LEFT(D216,3)</f>
      </c>
      <c r="AO216" t="str" s="74" cm="1">
        <f t="array" ref="AO216">LEFT(E216,3)</f>
      </c>
    </row>
    <row r="217" s="8" customFormat="1" ht="13.55" customHeight="1">
      <c r="D217" s="74"/>
      <c r="E217" s="74"/>
      <c r="AN217" t="str" s="74" cm="1">
        <f t="array" ref="AN217">LEFT(D217,3)</f>
      </c>
      <c r="AO217" t="str" s="74" cm="1">
        <f t="array" ref="AO217">LEFT(E217,3)</f>
      </c>
    </row>
    <row r="218" s="8" customFormat="1" ht="13.55" customHeight="1">
      <c r="D218" s="74"/>
      <c r="E218" s="74"/>
      <c r="AN218" t="str" s="74" cm="1">
        <f t="array" ref="AN218">LEFT(D218,3)</f>
      </c>
      <c r="AO218" t="str" s="74" cm="1">
        <f t="array" ref="AO218">LEFT(E218,3)</f>
      </c>
    </row>
    <row r="219" s="8" customFormat="1" ht="13.55" customHeight="1">
      <c r="D219" s="74"/>
      <c r="E219" s="74"/>
      <c r="AN219" t="str" s="74" cm="1">
        <f t="array" ref="AN219">LEFT(D219,3)</f>
      </c>
      <c r="AO219" t="str" s="74" cm="1">
        <f t="array" ref="AO219">LEFT(E219,3)</f>
      </c>
    </row>
    <row r="220" s="8" customFormat="1" ht="13.55" customHeight="1">
      <c r="D220" s="74"/>
      <c r="E220" s="74"/>
      <c r="AN220" t="str" s="74" cm="1">
        <f t="array" ref="AN220">LEFT(D220,3)</f>
      </c>
      <c r="AO220" t="str" s="74" cm="1">
        <f t="array" ref="AO220">LEFT(E220,3)</f>
      </c>
    </row>
    <row r="221" s="8" customFormat="1" ht="13.55" customHeight="1">
      <c r="D221" s="74"/>
      <c r="E221" s="74"/>
      <c r="AN221" t="str" s="74" cm="1">
        <f t="array" ref="AN221">LEFT(D221,3)</f>
      </c>
      <c r="AO221" t="str" s="74" cm="1">
        <f t="array" ref="AO221">LEFT(E221,3)</f>
      </c>
    </row>
    <row r="222" s="8" customFormat="1" ht="13.55" customHeight="1">
      <c r="D222" s="74"/>
      <c r="E222" s="74"/>
      <c r="AN222" t="str" s="74" cm="1">
        <f t="array" ref="AN222">LEFT(D222,3)</f>
      </c>
      <c r="AO222" t="str" s="74" cm="1">
        <f t="array" ref="AO222">LEFT(E222,3)</f>
      </c>
    </row>
    <row r="223" s="8" customFormat="1" ht="13.55" customHeight="1">
      <c r="D223" s="74"/>
      <c r="E223" s="74"/>
      <c r="AN223" t="str" s="74" cm="1">
        <f t="array" ref="AN223">LEFT(D223,3)</f>
      </c>
      <c r="AO223" t="str" s="74" cm="1">
        <f t="array" ref="AO223">LEFT(E223,3)</f>
      </c>
    </row>
    <row r="224" s="8" customFormat="1" ht="13.55" customHeight="1">
      <c r="D224" s="74"/>
      <c r="E224" s="74"/>
      <c r="AN224" t="str" s="74" cm="1">
        <f t="array" ref="AN224">LEFT(D224,3)</f>
      </c>
      <c r="AO224" t="str" s="74" cm="1">
        <f t="array" ref="AO224">LEFT(E224,3)</f>
      </c>
    </row>
    <row r="225" s="8" customFormat="1" ht="13.55" customHeight="1">
      <c r="D225" s="74"/>
      <c r="E225" s="74"/>
      <c r="AN225" t="str" s="74" cm="1">
        <f t="array" ref="AN225">LEFT(D225,3)</f>
      </c>
      <c r="AO225" t="str" s="74" cm="1">
        <f t="array" ref="AO225">LEFT(E225,3)</f>
      </c>
    </row>
    <row r="226" s="8" customFormat="1" ht="13.55" customHeight="1">
      <c r="D226" s="74"/>
      <c r="E226" s="74"/>
      <c r="AN226" t="str" s="74" cm="1">
        <f t="array" ref="AN226">LEFT(D226,3)</f>
      </c>
      <c r="AO226" t="str" s="74" cm="1">
        <f t="array" ref="AO226">LEFT(E226,3)</f>
      </c>
    </row>
    <row r="227" s="8" customFormat="1" ht="13.55" customHeight="1">
      <c r="D227" s="74"/>
      <c r="E227" s="74"/>
      <c r="AN227" t="str" s="74" cm="1">
        <f t="array" ref="AN227">LEFT(D227,3)</f>
      </c>
      <c r="AO227" t="str" s="74" cm="1">
        <f t="array" ref="AO227">LEFT(E227,3)</f>
      </c>
    </row>
    <row r="228" s="8" customFormat="1" ht="13.55" customHeight="1">
      <c r="D228" s="74"/>
      <c r="E228" s="74"/>
      <c r="AN228" t="str" s="74" cm="1">
        <f t="array" ref="AN228">LEFT(D228,3)</f>
      </c>
      <c r="AO228" t="str" s="74" cm="1">
        <f t="array" ref="AO228">LEFT(E228,3)</f>
      </c>
    </row>
    <row r="229" s="8" customFormat="1" ht="13.55" customHeight="1">
      <c r="D229" s="74"/>
      <c r="E229" s="74"/>
      <c r="AN229" t="str" s="74" cm="1">
        <f t="array" ref="AN229">LEFT(D229,3)</f>
      </c>
      <c r="AO229" t="str" s="74" cm="1">
        <f t="array" ref="AO229">LEFT(E229,3)</f>
      </c>
    </row>
    <row r="230" s="8" customFormat="1" ht="13.55" customHeight="1">
      <c r="D230" s="74"/>
      <c r="E230" s="74"/>
      <c r="AN230" t="str" s="74" cm="1">
        <f t="array" ref="AN230">LEFT(D230,3)</f>
      </c>
      <c r="AO230" t="str" s="74" cm="1">
        <f t="array" ref="AO230">LEFT(E230,3)</f>
      </c>
    </row>
    <row r="231" s="8" customFormat="1" ht="13.55" customHeight="1">
      <c r="D231" s="74"/>
      <c r="E231" s="74"/>
      <c r="AN231" t="str" s="74" cm="1">
        <f t="array" ref="AN231">LEFT(D231,3)</f>
      </c>
      <c r="AO231" t="str" s="74" cm="1">
        <f t="array" ref="AO231">LEFT(E231,3)</f>
      </c>
    </row>
    <row r="232" s="8" customFormat="1" ht="13.55" customHeight="1">
      <c r="D232" s="74"/>
      <c r="E232" s="74"/>
      <c r="AN232" t="str" s="74" cm="1">
        <f t="array" ref="AN232">LEFT(D232,3)</f>
      </c>
      <c r="AO232" t="str" s="74" cm="1">
        <f t="array" ref="AO232">LEFT(E232,3)</f>
      </c>
    </row>
    <row r="233" s="8" customFormat="1" ht="13.55" customHeight="1">
      <c r="D233" s="74"/>
      <c r="E233" s="74"/>
      <c r="AN233" t="str" s="74" cm="1">
        <f t="array" ref="AN233">LEFT(D233,3)</f>
      </c>
      <c r="AO233" t="str" s="74" cm="1">
        <f t="array" ref="AO233">LEFT(E233,3)</f>
      </c>
    </row>
    <row r="234" s="8" customFormat="1" ht="13.55" customHeight="1">
      <c r="D234" s="74"/>
      <c r="E234" s="74"/>
      <c r="AN234" t="str" s="74" cm="1">
        <f t="array" ref="AN234">LEFT(D234,3)</f>
      </c>
      <c r="AO234" t="str" s="74" cm="1">
        <f t="array" ref="AO234">LEFT(E234,3)</f>
      </c>
    </row>
    <row r="235" s="8" customFormat="1" ht="13.55" customHeight="1">
      <c r="D235" s="74"/>
      <c r="E235" s="74"/>
      <c r="AN235" t="str" s="74" cm="1">
        <f t="array" ref="AN235">LEFT(D235,3)</f>
      </c>
      <c r="AO235" t="str" s="74" cm="1">
        <f t="array" ref="AO235">LEFT(E235,3)</f>
      </c>
    </row>
    <row r="236" s="8" customFormat="1" ht="13.55" customHeight="1">
      <c r="D236" s="74"/>
      <c r="E236" s="74"/>
      <c r="AN236" t="str" s="74" cm="1">
        <f t="array" ref="AN236">LEFT(D236,3)</f>
      </c>
      <c r="AO236" t="str" s="74" cm="1">
        <f t="array" ref="AO236">LEFT(E236,3)</f>
      </c>
    </row>
    <row r="237" s="8" customFormat="1" ht="13.55" customHeight="1">
      <c r="D237" s="74"/>
      <c r="E237" s="74"/>
      <c r="AN237" t="str" s="74" cm="1">
        <f t="array" ref="AN237">LEFT(D237,3)</f>
      </c>
      <c r="AO237" t="str" s="74" cm="1">
        <f t="array" ref="AO237">LEFT(E237,3)</f>
      </c>
    </row>
    <row r="238" s="8" customFormat="1" ht="13.55" customHeight="1">
      <c r="D238" s="74"/>
      <c r="E238" s="74"/>
      <c r="AN238" t="str" s="74" cm="1">
        <f t="array" ref="AN238">LEFT(D238,3)</f>
      </c>
      <c r="AO238" t="str" s="74" cm="1">
        <f t="array" ref="AO238">LEFT(E238,3)</f>
      </c>
    </row>
    <row r="239" s="8" customFormat="1" ht="13.55" customHeight="1">
      <c r="D239" s="74"/>
      <c r="E239" s="74"/>
      <c r="AN239" t="str" s="74" cm="1">
        <f t="array" ref="AN239">LEFT(D239,3)</f>
      </c>
      <c r="AO239" t="str" s="74" cm="1">
        <f t="array" ref="AO239">LEFT(E239,3)</f>
      </c>
    </row>
    <row r="240" s="8" customFormat="1" ht="13.55" customHeight="1">
      <c r="D240" s="74"/>
      <c r="E240" s="74"/>
      <c r="AN240" t="str" s="74" cm="1">
        <f t="array" ref="AN240">LEFT(D240,3)</f>
      </c>
      <c r="AO240" t="str" s="74" cm="1">
        <f t="array" ref="AO240">LEFT(E240,3)</f>
      </c>
    </row>
    <row r="241" s="8" customFormat="1" ht="13.55" customHeight="1">
      <c r="D241" s="74"/>
      <c r="E241" s="74"/>
      <c r="AN241" t="str" s="74" cm="1">
        <f t="array" ref="AN241">LEFT(D241,3)</f>
      </c>
      <c r="AO241" t="str" s="74" cm="1">
        <f t="array" ref="AO241">LEFT(E241,3)</f>
      </c>
    </row>
    <row r="242" s="8" customFormat="1" ht="13.55" customHeight="1">
      <c r="D242" s="74"/>
      <c r="E242" s="74"/>
      <c r="AN242" t="str" s="74" cm="1">
        <f t="array" ref="AN242">LEFT(D242,3)</f>
      </c>
      <c r="AO242" t="str" s="74" cm="1">
        <f t="array" ref="AO242">LEFT(E242,3)</f>
      </c>
    </row>
    <row r="243" s="8" customFormat="1" ht="13.55" customHeight="1">
      <c r="D243" s="74"/>
      <c r="E243" s="74"/>
      <c r="AN243" t="str" s="74" cm="1">
        <f t="array" ref="AN243">LEFT(D243,3)</f>
      </c>
      <c r="AO243" t="str" s="74" cm="1">
        <f t="array" ref="AO243">LEFT(E243,3)</f>
      </c>
    </row>
    <row r="244" s="8" customFormat="1" ht="13.55" customHeight="1">
      <c r="D244" s="74"/>
      <c r="E244" s="74"/>
      <c r="AN244" t="str" s="74" cm="1">
        <f t="array" ref="AN244">LEFT(D244,3)</f>
      </c>
      <c r="AO244" t="str" s="74" cm="1">
        <f t="array" ref="AO244">LEFT(E244,3)</f>
      </c>
    </row>
    <row r="245" s="8" customFormat="1" ht="13.55" customHeight="1">
      <c r="D245" s="74"/>
      <c r="E245" s="74"/>
      <c r="AN245" t="str" s="74" cm="1">
        <f t="array" ref="AN245">LEFT(D245,3)</f>
      </c>
      <c r="AO245" t="str" s="74" cm="1">
        <f t="array" ref="AO245">LEFT(E245,3)</f>
      </c>
    </row>
    <row r="246" s="8" customFormat="1" ht="13.55" customHeight="1">
      <c r="D246" s="74"/>
      <c r="E246" s="74"/>
      <c r="AN246" t="str" s="74" cm="1">
        <f t="array" ref="AN246">LEFT(D246,3)</f>
      </c>
      <c r="AO246" t="str" s="74" cm="1">
        <f t="array" ref="AO246">LEFT(E246,3)</f>
      </c>
    </row>
    <row r="247" s="8" customFormat="1" ht="13.55" customHeight="1">
      <c r="D247" s="74"/>
      <c r="E247" s="74"/>
      <c r="AN247" t="str" s="74" cm="1">
        <f t="array" ref="AN247">LEFT(D247,3)</f>
      </c>
      <c r="AO247" t="str" s="74" cm="1">
        <f t="array" ref="AO247">LEFT(E247,3)</f>
      </c>
    </row>
    <row r="248" s="8" customFormat="1" ht="13.55" customHeight="1">
      <c r="D248" s="74"/>
      <c r="E248" s="74"/>
      <c r="AN248" t="str" s="74" cm="1">
        <f t="array" ref="AN248">LEFT(D248,3)</f>
      </c>
      <c r="AO248" t="str" s="74" cm="1">
        <f t="array" ref="AO248">LEFT(E248,3)</f>
      </c>
    </row>
    <row r="249" s="8" customFormat="1" ht="13.55" customHeight="1">
      <c r="D249" s="74"/>
      <c r="E249" s="74"/>
      <c r="AN249" t="str" s="74" cm="1">
        <f t="array" ref="AN249">LEFT(D249,3)</f>
      </c>
      <c r="AO249" t="str" s="74" cm="1">
        <f t="array" ref="AO249">LEFT(E249,3)</f>
      </c>
    </row>
    <row r="250" s="8" customFormat="1" ht="13.55" customHeight="1">
      <c r="D250" s="74"/>
      <c r="E250" s="74"/>
      <c r="AN250" t="str" s="74" cm="1">
        <f t="array" ref="AN250">LEFT(D250,3)</f>
      </c>
      <c r="AO250" t="str" s="74" cm="1">
        <f t="array" ref="AO250">LEFT(E250,3)</f>
      </c>
    </row>
    <row r="251" s="8" customFormat="1" ht="13.55" customHeight="1">
      <c r="D251" s="74"/>
      <c r="E251" s="74"/>
      <c r="AN251" t="str" s="74" cm="1">
        <f t="array" ref="AN251">LEFT(D251,3)</f>
      </c>
      <c r="AO251" t="str" s="74" cm="1">
        <f t="array" ref="AO251">LEFT(E251,3)</f>
      </c>
    </row>
    <row r="252" s="8" customFormat="1" ht="13.55" customHeight="1">
      <c r="D252" s="74"/>
      <c r="E252" s="74"/>
      <c r="AN252" t="str" s="74" cm="1">
        <f t="array" ref="AN252">LEFT(D252,3)</f>
      </c>
      <c r="AO252" t="str" s="74" cm="1">
        <f t="array" ref="AO252">LEFT(E252,3)</f>
      </c>
    </row>
    <row r="253" s="8" customFormat="1" ht="13.55" customHeight="1">
      <c r="D253" s="74"/>
      <c r="E253" s="74"/>
      <c r="AN253" t="str" s="74" cm="1">
        <f t="array" ref="AN253">LEFT(D253,3)</f>
      </c>
      <c r="AO253" t="str" s="74" cm="1">
        <f t="array" ref="AO253">LEFT(E253,3)</f>
      </c>
    </row>
    <row r="254" s="8" customFormat="1" ht="13.55" customHeight="1">
      <c r="D254" s="74"/>
      <c r="E254" s="74"/>
      <c r="AN254" t="str" s="74" cm="1">
        <f t="array" ref="AN254">LEFT(D254,3)</f>
      </c>
      <c r="AO254" t="str" s="74" cm="1">
        <f t="array" ref="AO254">LEFT(E254,3)</f>
      </c>
    </row>
    <row r="255" s="8" customFormat="1" ht="13.55" customHeight="1">
      <c r="D255" s="74"/>
      <c r="E255" s="74"/>
      <c r="AN255" t="str" s="74" cm="1">
        <f t="array" ref="AN255">LEFT(D255,3)</f>
      </c>
      <c r="AO255" t="str" s="74" cm="1">
        <f t="array" ref="AO255">LEFT(E255,3)</f>
      </c>
    </row>
    <row r="256" s="8" customFormat="1" ht="13.55" customHeight="1">
      <c r="D256" s="74"/>
      <c r="E256" s="74"/>
      <c r="AN256" t="str" s="74" cm="1">
        <f t="array" ref="AN256">LEFT(D256,3)</f>
      </c>
      <c r="AO256" t="str" s="74" cm="1">
        <f t="array" ref="AO256">LEFT(E256,3)</f>
      </c>
    </row>
    <row r="257" s="8" customFormat="1" ht="13.55" customHeight="1">
      <c r="D257" s="74"/>
      <c r="E257" s="74"/>
      <c r="AN257" t="str" s="74" cm="1">
        <f t="array" ref="AN257">LEFT(D257,3)</f>
      </c>
      <c r="AO257" t="str" s="74" cm="1">
        <f t="array" ref="AO257">LEFT(E257,3)</f>
      </c>
    </row>
    <row r="258" s="8" customFormat="1" ht="13.55" customHeight="1">
      <c r="D258" s="74"/>
      <c r="E258" s="74"/>
      <c r="AN258" t="str" s="74" cm="1">
        <f t="array" ref="AN258">LEFT(D258,3)</f>
      </c>
      <c r="AO258" t="str" s="74" cm="1">
        <f t="array" ref="AO258">LEFT(E258,3)</f>
      </c>
    </row>
    <row r="259" s="8" customFormat="1" ht="13.55" customHeight="1">
      <c r="D259" s="74"/>
      <c r="E259" s="74"/>
      <c r="AN259" t="str" s="74" cm="1">
        <f t="array" ref="AN259">LEFT(D259,3)</f>
      </c>
      <c r="AO259" t="str" s="74" cm="1">
        <f t="array" ref="AO259">LEFT(E259,3)</f>
      </c>
    </row>
    <row r="260" s="8" customFormat="1" ht="13.55" customHeight="1">
      <c r="D260" s="74"/>
      <c r="E260" s="74"/>
      <c r="AN260" t="str" s="74" cm="1">
        <f t="array" ref="AN260">LEFT(D260,3)</f>
      </c>
      <c r="AO260" t="str" s="74" cm="1">
        <f t="array" ref="AO260">LEFT(E260,3)</f>
      </c>
    </row>
    <row r="261" s="8" customFormat="1" ht="13.55" customHeight="1">
      <c r="D261" s="74"/>
      <c r="E261" s="74"/>
      <c r="AN261" t="str" s="74" cm="1">
        <f t="array" ref="AN261">LEFT(D261,3)</f>
      </c>
      <c r="AO261" t="str" s="74" cm="1">
        <f t="array" ref="AO261">LEFT(E261,3)</f>
      </c>
    </row>
    <row r="262" s="8" customFormat="1" ht="13.55" customHeight="1">
      <c r="D262" s="74"/>
      <c r="E262" s="74"/>
      <c r="AN262" t="str" s="74" cm="1">
        <f t="array" ref="AN262">LEFT(D262,3)</f>
      </c>
      <c r="AO262" t="str" s="74" cm="1">
        <f t="array" ref="AO262">LEFT(E262,3)</f>
      </c>
    </row>
    <row r="263" s="8" customFormat="1" ht="13.55" customHeight="1">
      <c r="D263" s="74"/>
      <c r="E263" s="74"/>
      <c r="AN263" t="str" s="74" cm="1">
        <f t="array" ref="AN263">LEFT(D263,3)</f>
      </c>
      <c r="AO263" t="str" s="74" cm="1">
        <f t="array" ref="AO263">LEFT(E263,3)</f>
      </c>
    </row>
    <row r="264" s="8" customFormat="1" ht="13.55" customHeight="1">
      <c r="D264" s="74"/>
      <c r="E264" s="74"/>
      <c r="AN264" t="str" s="74" cm="1">
        <f t="array" ref="AN264">LEFT(D264,3)</f>
      </c>
      <c r="AO264" t="str" s="74" cm="1">
        <f t="array" ref="AO264">LEFT(E264,3)</f>
      </c>
    </row>
    <row r="265" s="8" customFormat="1" ht="13.55" customHeight="1">
      <c r="D265" s="74"/>
      <c r="E265" s="74"/>
      <c r="AN265" t="str" s="74" cm="1">
        <f t="array" ref="AN265">LEFT(D265,3)</f>
      </c>
      <c r="AO265" t="str" s="74" cm="1">
        <f t="array" ref="AO265">LEFT(E265,3)</f>
      </c>
    </row>
    <row r="266" s="8" customFormat="1" ht="13.55" customHeight="1">
      <c r="D266" s="74"/>
      <c r="E266" s="74"/>
      <c r="AN266" t="str" s="74" cm="1">
        <f t="array" ref="AN266">LEFT(D266,3)</f>
      </c>
      <c r="AO266" t="str" s="74" cm="1">
        <f t="array" ref="AO266">LEFT(E266,3)</f>
      </c>
    </row>
    <row r="267" s="8" customFormat="1" ht="13.55" customHeight="1">
      <c r="D267" s="74"/>
      <c r="E267" s="74"/>
      <c r="AN267" t="str" s="74" cm="1">
        <f t="array" ref="AN267">LEFT(D267,3)</f>
      </c>
      <c r="AO267" t="str" s="74" cm="1">
        <f t="array" ref="AO267">LEFT(E267,3)</f>
      </c>
    </row>
    <row r="268" s="8" customFormat="1" ht="13.55" customHeight="1">
      <c r="D268" s="74"/>
      <c r="E268" s="74"/>
      <c r="AN268" t="str" s="74" cm="1">
        <f t="array" ref="AN268">LEFT(D268,3)</f>
      </c>
      <c r="AO268" t="str" s="74" cm="1">
        <f t="array" ref="AO268">LEFT(E268,3)</f>
      </c>
    </row>
    <row r="269" s="8" customFormat="1" ht="13.55" customHeight="1">
      <c r="D269" s="74"/>
      <c r="E269" s="74"/>
      <c r="AN269" t="str" s="74" cm="1">
        <f t="array" ref="AN269">LEFT(D269,3)</f>
      </c>
      <c r="AO269" t="str" s="74" cm="1">
        <f t="array" ref="AO269">LEFT(E269,3)</f>
      </c>
    </row>
    <row r="270" s="8" customFormat="1" ht="13.55" customHeight="1">
      <c r="D270" s="74"/>
      <c r="E270" s="74"/>
      <c r="AN270" t="str" s="74" cm="1">
        <f t="array" ref="AN270">LEFT(D270,3)</f>
      </c>
      <c r="AO270" t="str" s="74" cm="1">
        <f t="array" ref="AO270">LEFT(E270,3)</f>
      </c>
    </row>
    <row r="271" s="8" customFormat="1" ht="13.55" customHeight="1">
      <c r="D271" s="74"/>
      <c r="E271" s="74"/>
      <c r="AN271" t="str" s="74" cm="1">
        <f t="array" ref="AN271">LEFT(D271,3)</f>
      </c>
      <c r="AO271" t="str" s="74" cm="1">
        <f t="array" ref="AO271">LEFT(E271,3)</f>
      </c>
    </row>
    <row r="272" s="8" customFormat="1" ht="13.55" customHeight="1">
      <c r="D272" s="74"/>
      <c r="E272" s="74"/>
      <c r="AN272" t="str" s="74" cm="1">
        <f t="array" ref="AN272">LEFT(D272,3)</f>
      </c>
      <c r="AO272" t="str" s="74" cm="1">
        <f t="array" ref="AO272">LEFT(E272,3)</f>
      </c>
    </row>
    <row r="273" s="8" customFormat="1" ht="13.55" customHeight="1">
      <c r="D273" s="74"/>
      <c r="E273" s="74"/>
      <c r="AN273" t="str" s="74" cm="1">
        <f t="array" ref="AN273">LEFT(D273,3)</f>
      </c>
      <c r="AO273" t="str" s="74" cm="1">
        <f t="array" ref="AO273">LEFT(E273,3)</f>
      </c>
    </row>
    <row r="274" s="8" customFormat="1" ht="13.55" customHeight="1">
      <c r="D274" s="74"/>
      <c r="E274" s="74"/>
      <c r="AN274" t="str" s="74" cm="1">
        <f t="array" ref="AN274">LEFT(D274,3)</f>
      </c>
      <c r="AO274" t="str" s="74" cm="1">
        <f t="array" ref="AO274">LEFT(E274,3)</f>
      </c>
    </row>
    <row r="275" s="8" customFormat="1" ht="13.55" customHeight="1">
      <c r="D275" s="74"/>
      <c r="E275" s="74"/>
      <c r="AN275" t="str" s="74" cm="1">
        <f t="array" ref="AN275">LEFT(D275,3)</f>
      </c>
      <c r="AO275" t="str" s="74" cm="1">
        <f t="array" ref="AO275">LEFT(E275,3)</f>
      </c>
    </row>
    <row r="276" s="8" customFormat="1" ht="13.55" customHeight="1">
      <c r="D276" s="74"/>
      <c r="E276" s="74"/>
      <c r="AN276" t="str" s="74" cm="1">
        <f t="array" ref="AN276">LEFT(D276,3)</f>
      </c>
      <c r="AO276" t="str" s="74" cm="1">
        <f t="array" ref="AO276">LEFT(E276,3)</f>
      </c>
    </row>
    <row r="277" s="8" customFormat="1" ht="13.55" customHeight="1">
      <c r="D277" s="74"/>
      <c r="E277" s="74"/>
      <c r="AN277" t="str" s="74" cm="1">
        <f t="array" ref="AN277">LEFT(D277,3)</f>
      </c>
      <c r="AO277" t="str" s="74" cm="1">
        <f t="array" ref="AO277">LEFT(E277,3)</f>
      </c>
    </row>
    <row r="278" s="8" customFormat="1" ht="13.55" customHeight="1">
      <c r="D278" s="74"/>
      <c r="E278" s="74"/>
      <c r="AN278" t="str" s="74" cm="1">
        <f t="array" ref="AN278">LEFT(D278,3)</f>
      </c>
      <c r="AO278" t="str" s="74" cm="1">
        <f t="array" ref="AO278">LEFT(E278,3)</f>
      </c>
    </row>
    <row r="279" s="8" customFormat="1" ht="13.55" customHeight="1">
      <c r="D279" s="74"/>
      <c r="E279" s="74"/>
      <c r="AN279" t="str" s="74" cm="1">
        <f t="array" ref="AN279">LEFT(D279,3)</f>
      </c>
      <c r="AO279" t="str" s="74" cm="1">
        <f t="array" ref="AO279">LEFT(E279,3)</f>
      </c>
    </row>
    <row r="280" s="8" customFormat="1" ht="13.55" customHeight="1">
      <c r="D280" s="74"/>
      <c r="E280" s="74"/>
      <c r="AN280" t="str" s="74" cm="1">
        <f t="array" ref="AN280">LEFT(D280,3)</f>
      </c>
      <c r="AO280" t="str" s="74" cm="1">
        <f t="array" ref="AO280">LEFT(E280,3)</f>
      </c>
    </row>
    <row r="281" s="8" customFormat="1" ht="13.55" customHeight="1">
      <c r="D281" s="74"/>
      <c r="E281" s="74"/>
      <c r="AN281" t="str" s="74" cm="1">
        <f t="array" ref="AN281">LEFT(D281,3)</f>
      </c>
      <c r="AO281" t="str" s="74" cm="1">
        <f t="array" ref="AO281">LEFT(E281,3)</f>
      </c>
    </row>
    <row r="282" s="8" customFormat="1" ht="13.55" customHeight="1">
      <c r="D282" s="74"/>
      <c r="E282" s="74"/>
      <c r="AN282" t="str" s="74" cm="1">
        <f t="array" ref="AN282">LEFT(D282,3)</f>
      </c>
      <c r="AO282" t="str" s="74" cm="1">
        <f t="array" ref="AO282">LEFT(E282,3)</f>
      </c>
    </row>
    <row r="283" s="8" customFormat="1" ht="13.55" customHeight="1">
      <c r="D283" s="74"/>
      <c r="E283" s="74"/>
      <c r="AN283" t="str" s="74" cm="1">
        <f t="array" ref="AN283">LEFT(D283,3)</f>
      </c>
      <c r="AO283" t="str" s="74" cm="1">
        <f t="array" ref="AO283">LEFT(E283,3)</f>
      </c>
    </row>
    <row r="284" s="8" customFormat="1" ht="13.55" customHeight="1">
      <c r="D284" s="74"/>
      <c r="E284" s="74"/>
      <c r="AN284" t="str" s="74" cm="1">
        <f t="array" ref="AN284">LEFT(D284,3)</f>
      </c>
      <c r="AO284" t="str" s="74" cm="1">
        <f t="array" ref="AO284">LEFT(E284,3)</f>
      </c>
    </row>
    <row r="285" s="8" customFormat="1" ht="13.55" customHeight="1">
      <c r="D285" s="74"/>
      <c r="E285" s="74"/>
      <c r="AN285" t="str" s="74" cm="1">
        <f t="array" ref="AN285">LEFT(D285,3)</f>
      </c>
      <c r="AO285" t="str" s="74" cm="1">
        <f t="array" ref="AO285">LEFT(E285,3)</f>
      </c>
    </row>
    <row r="286" s="8" customFormat="1" ht="13.55" customHeight="1">
      <c r="D286" s="74"/>
      <c r="E286" s="74"/>
      <c r="AN286" t="str" s="74" cm="1">
        <f t="array" ref="AN286">LEFT(D286,3)</f>
      </c>
      <c r="AO286" t="str" s="74" cm="1">
        <f t="array" ref="AO286">LEFT(E286,3)</f>
      </c>
    </row>
    <row r="287" s="8" customFormat="1" ht="13.55" customHeight="1">
      <c r="D287" s="74"/>
      <c r="E287" s="74"/>
      <c r="AN287" t="str" s="74" cm="1">
        <f t="array" ref="AN287">LEFT(D287,3)</f>
      </c>
      <c r="AO287" t="str" s="74" cm="1">
        <f t="array" ref="AO287">LEFT(E287,3)</f>
      </c>
    </row>
    <row r="288" s="8" customFormat="1" ht="13.55" customHeight="1">
      <c r="D288" s="74"/>
      <c r="E288" s="74"/>
      <c r="AN288" t="str" s="74" cm="1">
        <f t="array" ref="AN288">LEFT(D288,3)</f>
      </c>
      <c r="AO288" t="str" s="74" cm="1">
        <f t="array" ref="AO288">LEFT(E288,3)</f>
      </c>
    </row>
    <row r="289" s="8" customFormat="1" ht="13.55" customHeight="1">
      <c r="D289" s="74"/>
      <c r="E289" s="74"/>
      <c r="AN289" t="str" s="74" cm="1">
        <f t="array" ref="AN289">LEFT(D289,3)</f>
      </c>
      <c r="AO289" t="str" s="74" cm="1">
        <f t="array" ref="AO289">LEFT(E289,3)</f>
      </c>
    </row>
    <row r="290" s="8" customFormat="1" ht="13.55" customHeight="1">
      <c r="D290" s="74"/>
      <c r="E290" s="74"/>
      <c r="AN290" t="str" s="74" cm="1">
        <f t="array" ref="AN290">LEFT(D290,3)</f>
      </c>
      <c r="AO290" t="str" s="74" cm="1">
        <f t="array" ref="AO290">LEFT(E290,3)</f>
      </c>
    </row>
    <row r="291" s="8" customFormat="1" ht="13.55" customHeight="1">
      <c r="D291" s="74"/>
      <c r="E291" s="74"/>
      <c r="AN291" t="str" s="74" cm="1">
        <f t="array" ref="AN291">LEFT(D291,3)</f>
      </c>
      <c r="AO291" t="str" s="74" cm="1">
        <f t="array" ref="AO291">LEFT(E291,3)</f>
      </c>
    </row>
    <row r="292" s="8" customFormat="1" ht="13.55" customHeight="1">
      <c r="D292" s="74"/>
      <c r="E292" s="74"/>
      <c r="AN292" t="str" s="74" cm="1">
        <f t="array" ref="AN292">LEFT(D292,3)</f>
      </c>
      <c r="AO292" t="str" s="74" cm="1">
        <f t="array" ref="AO292">LEFT(E292,3)</f>
      </c>
    </row>
    <row r="293" s="8" customFormat="1" ht="13.55" customHeight="1">
      <c r="D293" s="74"/>
      <c r="E293" s="74"/>
      <c r="AN293" t="str" s="74" cm="1">
        <f t="array" ref="AN293">LEFT(D293,3)</f>
      </c>
      <c r="AO293" t="str" s="74" cm="1">
        <f t="array" ref="AO293">LEFT(E293,3)</f>
      </c>
    </row>
    <row r="294" s="8" customFormat="1" ht="13.55" customHeight="1">
      <c r="D294" s="74"/>
      <c r="E294" s="74"/>
      <c r="AN294" t="str" s="74" cm="1">
        <f t="array" ref="AN294">LEFT(D294,3)</f>
      </c>
      <c r="AO294" t="str" s="74" cm="1">
        <f t="array" ref="AO294">LEFT(E294,3)</f>
      </c>
    </row>
    <row r="295" s="8" customFormat="1" ht="13.55" customHeight="1">
      <c r="D295" s="74"/>
      <c r="E295" s="74"/>
      <c r="AN295" t="str" s="74" cm="1">
        <f t="array" ref="AN295">LEFT(D295,3)</f>
      </c>
      <c r="AO295" t="str" s="74" cm="1">
        <f t="array" ref="AO295">LEFT(E295,3)</f>
      </c>
    </row>
    <row r="296" s="8" customFormat="1" ht="13.55" customHeight="1">
      <c r="D296" s="74"/>
      <c r="E296" s="74"/>
      <c r="AN296" t="str" s="74" cm="1">
        <f t="array" ref="AN296">LEFT(D296,3)</f>
      </c>
      <c r="AO296" t="str" s="74" cm="1">
        <f t="array" ref="AO296">LEFT(E296,3)</f>
      </c>
    </row>
    <row r="297" s="8" customFormat="1" ht="13.55" customHeight="1">
      <c r="D297" s="74"/>
      <c r="E297" s="74"/>
      <c r="AN297" t="str" s="74" cm="1">
        <f t="array" ref="AN297">LEFT(D297,3)</f>
      </c>
      <c r="AO297" t="str" s="74" cm="1">
        <f t="array" ref="AO297">LEFT(E297,3)</f>
      </c>
    </row>
    <row r="298" s="8" customFormat="1" ht="13.55" customHeight="1">
      <c r="D298" s="74"/>
      <c r="E298" s="74"/>
      <c r="AN298" t="str" s="74" cm="1">
        <f t="array" ref="AN298">LEFT(D298,3)</f>
      </c>
      <c r="AO298" t="str" s="74" cm="1">
        <f t="array" ref="AO298">LEFT(E298,3)</f>
      </c>
    </row>
    <row r="299" s="8" customFormat="1" ht="13.55" customHeight="1">
      <c r="D299" s="74"/>
      <c r="E299" s="74"/>
      <c r="AN299" t="str" s="74" cm="1">
        <f t="array" ref="AN299">LEFT(D299,3)</f>
      </c>
      <c r="AO299" t="str" s="74" cm="1">
        <f t="array" ref="AO299">LEFT(E299,3)</f>
      </c>
    </row>
    <row r="300" s="8" customFormat="1" ht="13.55" customHeight="1">
      <c r="D300" s="74"/>
      <c r="E300" s="74"/>
      <c r="AN300" t="str" s="74" cm="1">
        <f t="array" ref="AN300">LEFT(D300,3)</f>
      </c>
      <c r="AO300" t="str" s="74" cm="1">
        <f t="array" ref="AO300">LEFT(E300,3)</f>
      </c>
    </row>
    <row r="301" s="8" customFormat="1" ht="13.55" customHeight="1">
      <c r="D301" s="74"/>
      <c r="E301" s="74"/>
      <c r="AN301" t="str" s="74" cm="1">
        <f t="array" ref="AN301">LEFT(D301,3)</f>
      </c>
      <c r="AO301" t="str" s="74" cm="1">
        <f t="array" ref="AO301">LEFT(E301,3)</f>
      </c>
    </row>
    <row r="302" s="8" customFormat="1" ht="13.55" customHeight="1">
      <c r="D302" s="74"/>
      <c r="E302" s="74"/>
      <c r="AN302" t="str" s="74" cm="1">
        <f t="array" ref="AN302">LEFT(D302,3)</f>
      </c>
      <c r="AO302" t="str" s="74" cm="1">
        <f t="array" ref="AO302">LEFT(E302,3)</f>
      </c>
    </row>
    <row r="303" s="8" customFormat="1" ht="13.55" customHeight="1">
      <c r="D303" s="74"/>
      <c r="E303" s="74"/>
      <c r="AN303" t="str" s="74" cm="1">
        <f t="array" ref="AN303">LEFT(D303,3)</f>
      </c>
      <c r="AO303" t="str" s="74" cm="1">
        <f t="array" ref="AO303">LEFT(E303,3)</f>
      </c>
    </row>
    <row r="304" s="8" customFormat="1" ht="12" customHeight="1">
      <c r="AN304" t="str" s="74" cm="1">
        <f t="array" ref="AN304">LEFT(D304,3)</f>
      </c>
      <c r="AO304" t="str" s="74" cm="1">
        <f t="array" ref="AO304">LEFT(E304,3)</f>
      </c>
    </row>
    <row r="305" s="8" customFormat="1" ht="12" customHeight="1">
      <c r="AN305" t="str" s="74" cm="1">
        <f t="array" ref="AN305">LEFT(D305,3)</f>
      </c>
      <c r="AO305" t="str" s="74" cm="1">
        <f t="array" ref="AO305">LEFT(E305,3)</f>
      </c>
    </row>
    <row r="306" s="8" customFormat="1" ht="12" customHeight="1">
      <c r="AN306" t="str" s="74" cm="1">
        <f t="array" ref="AN306">LEFT(D306,3)</f>
      </c>
      <c r="AO306" t="str" s="74" cm="1">
        <f t="array" ref="AO306">LEFT(E306,3)</f>
      </c>
    </row>
    <row r="307" s="8" customFormat="1" ht="12" customHeight="1">
      <c r="AN307" t="str" s="74" cm="1">
        <f t="array" ref="AN307">LEFT(D307,3)</f>
      </c>
      <c r="AO307" t="str" s="74" cm="1">
        <f t="array" ref="AO307">LEFT(E307,3)</f>
      </c>
    </row>
    <row r="308" s="8" customFormat="1" ht="12" customHeight="1">
      <c r="AN308" t="str" s="74" cm="1">
        <f t="array" ref="AN308">LEFT(D308,3)</f>
      </c>
      <c r="AO308" t="str" s="74" cm="1">
        <f t="array" ref="AO308">LEFT(E308,3)</f>
      </c>
    </row>
    <row r="309" s="8" customFormat="1" ht="12" customHeight="1">
      <c r="AN309" t="str" s="74" cm="1">
        <f t="array" ref="AN309">LEFT(D309,3)</f>
      </c>
      <c r="AO309" t="str" s="74" cm="1">
        <f t="array" ref="AO309">LEFT(E309,3)</f>
      </c>
    </row>
    <row r="310" s="8" customFormat="1" ht="12" customHeight="1">
      <c r="AN310" t="str" s="74" cm="1">
        <f t="array" ref="AN310">LEFT(D310,3)</f>
      </c>
      <c r="AO310" t="str" s="74" cm="1">
        <f t="array" ref="AO310">LEFT(E310,3)</f>
      </c>
    </row>
    <row r="311" s="8" customFormat="1" ht="12" customHeight="1">
      <c r="AN311" t="str" s="74" cm="1">
        <f t="array" ref="AN311">LEFT(D311,3)</f>
      </c>
      <c r="AO311" t="str" s="74" cm="1">
        <f t="array" ref="AO311">LEFT(E311,3)</f>
      </c>
    </row>
    <row r="312" s="8" customFormat="1" ht="12" customHeight="1">
      <c r="AN312" t="str" s="74" cm="1">
        <f t="array" ref="AN312">LEFT(D312,3)</f>
      </c>
      <c r="AO312" t="str" s="74" cm="1">
        <f t="array" ref="AO312">LEFT(E312,3)</f>
      </c>
    </row>
    <row r="313" s="8" customFormat="1" ht="12" customHeight="1">
      <c r="AN313" t="str" s="74" cm="1">
        <f t="array" ref="AN313">LEFT(D313,3)</f>
      </c>
      <c r="AO313" t="str" s="74" cm="1">
        <f t="array" ref="AO313">LEFT(E313,3)</f>
      </c>
    </row>
    <row r="314" s="8" customFormat="1" ht="12" customHeight="1">
      <c r="AN314" t="str" s="74" cm="1">
        <f t="array" ref="AN314">LEFT(D314,3)</f>
      </c>
      <c r="AO314" t="str" s="74" cm="1">
        <f t="array" ref="AO314">LEFT(E314,3)</f>
      </c>
    </row>
    <row r="315" s="8" customFormat="1" ht="12" customHeight="1">
      <c r="AN315" t="str" s="74" cm="1">
        <f t="array" ref="AN315">LEFT(D315,3)</f>
      </c>
      <c r="AO315" t="str" s="74" cm="1">
        <f t="array" ref="AO315">LEFT(E315,3)</f>
      </c>
    </row>
    <row r="316" s="8" customFormat="1" ht="12" customHeight="1">
      <c r="AN316" t="str" s="74" cm="1">
        <f t="array" ref="AN316">LEFT(D316,3)</f>
      </c>
      <c r="AO316" t="str" s="74" cm="1">
        <f t="array" ref="AO316">LEFT(E316,3)</f>
      </c>
    </row>
    <row r="317" s="8" customFormat="1" ht="12" customHeight="1">
      <c r="AN317" t="str" s="74" cm="1">
        <f t="array" ref="AN317">LEFT(D317,3)</f>
      </c>
      <c r="AO317" t="str" s="74" cm="1">
        <f t="array" ref="AO317">LEFT(E317,3)</f>
      </c>
    </row>
    <row r="318" s="8" customFormat="1" ht="12" customHeight="1">
      <c r="AN318" t="str" s="74" cm="1">
        <f t="array" ref="AN318">LEFT(D318,3)</f>
      </c>
      <c r="AO318" t="str" s="74" cm="1">
        <f t="array" ref="AO318">LEFT(E318,3)</f>
      </c>
    </row>
    <row r="319" s="8" customFormat="1" ht="12" customHeight="1">
      <c r="AN319" t="str" s="74" cm="1">
        <f t="array" ref="AN319">LEFT(D319,3)</f>
      </c>
      <c r="AO319" t="str" s="74" cm="1">
        <f t="array" ref="AO319">LEFT(E319,3)</f>
      </c>
    </row>
    <row r="320" s="8" customFormat="1" ht="12" customHeight="1">
      <c r="AN320" t="str" s="74" cm="1">
        <f t="array" ref="AN320">LEFT(D320,3)</f>
      </c>
      <c r="AO320" t="str" s="74" cm="1">
        <f t="array" ref="AO320">LEFT(E320,3)</f>
      </c>
    </row>
    <row r="321" s="8" customFormat="1" ht="12" customHeight="1">
      <c r="AN321" t="str" s="74" cm="1">
        <f t="array" ref="AN321">LEFT(D321,3)</f>
      </c>
      <c r="AO321" t="str" s="74" cm="1">
        <f t="array" ref="AO321">LEFT(E321,3)</f>
      </c>
    </row>
    <row r="322" s="8" customFormat="1" ht="12" customHeight="1">
      <c r="AN322" t="str" s="74" cm="1">
        <f t="array" ref="AN322">LEFT(D322,3)</f>
      </c>
      <c r="AO322" t="str" s="74" cm="1">
        <f t="array" ref="AO322">LEFT(E322,3)</f>
      </c>
    </row>
    <row r="323" s="8" customFormat="1" ht="12" customHeight="1">
      <c r="AN323" t="str" s="74" cm="1">
        <f t="array" ref="AN323">LEFT(D323,3)</f>
      </c>
      <c r="AO323" t="str" s="74" cm="1">
        <f t="array" ref="AO323">LEFT(E323,3)</f>
      </c>
    </row>
    <row r="324" s="8" customFormat="1" ht="12" customHeight="1">
      <c r="AN324" t="str" s="74" cm="1">
        <f t="array" ref="AN324">LEFT(D324,3)</f>
      </c>
      <c r="AO324" t="str" s="74" cm="1">
        <f t="array" ref="AO324">LEFT(E324,3)</f>
      </c>
    </row>
    <row r="325" s="8" customFormat="1" ht="12" customHeight="1">
      <c r="AN325" t="str" s="74" cm="1">
        <f t="array" ref="AN325">LEFT(D325,3)</f>
      </c>
      <c r="AO325" t="str" s="74" cm="1">
        <f t="array" ref="AO325">LEFT(E325,3)</f>
      </c>
    </row>
    <row r="326" s="8" customFormat="1" ht="12" customHeight="1">
      <c r="AN326" t="str" s="74" cm="1">
        <f t="array" ref="AN326">LEFT(D326,3)</f>
      </c>
      <c r="AO326" t="str" s="74" cm="1">
        <f t="array" ref="AO326">LEFT(E326,3)</f>
      </c>
    </row>
    <row r="327" s="8" customFormat="1" ht="12" customHeight="1">
      <c r="AN327" t="str" s="74" cm="1">
        <f t="array" ref="AN327">LEFT(D327,3)</f>
      </c>
      <c r="AO327" t="str" s="74" cm="1">
        <f t="array" ref="AO327">LEFT(E327,3)</f>
      </c>
    </row>
    <row r="328" s="8" customFormat="1" ht="12" customHeight="1">
      <c r="AN328" t="str" s="74" cm="1">
        <f t="array" ref="AN328">LEFT(D328,3)</f>
      </c>
      <c r="AO328" t="str" s="74" cm="1">
        <f t="array" ref="AO328">LEFT(E328,3)</f>
      </c>
    </row>
    <row r="329" s="8" customFormat="1" ht="12" customHeight="1">
      <c r="AN329" t="str" s="74" cm="1">
        <f t="array" ref="AN329">LEFT(D329,3)</f>
      </c>
      <c r="AO329" t="str" s="74" cm="1">
        <f t="array" ref="AO329">LEFT(E329,3)</f>
      </c>
    </row>
    <row r="330" s="8" customFormat="1" ht="12" customHeight="1">
      <c r="AN330" t="str" s="74" cm="1">
        <f t="array" ref="AN330">LEFT(D330,3)</f>
      </c>
      <c r="AO330" t="str" s="74" cm="1">
        <f t="array" ref="AO330">LEFT(E330,3)</f>
      </c>
    </row>
    <row r="331" s="8" customFormat="1" ht="12" customHeight="1">
      <c r="AN331" t="str" s="74" cm="1">
        <f t="array" ref="AN331">LEFT(D331,3)</f>
      </c>
      <c r="AO331" t="str" s="74" cm="1">
        <f t="array" ref="AO331">LEFT(E331,3)</f>
      </c>
    </row>
    <row r="332" s="8" customFormat="1" ht="12" customHeight="1">
      <c r="AN332" t="str" s="74" cm="1">
        <f t="array" ref="AN332">LEFT(D332,3)</f>
      </c>
      <c r="AO332" t="str" s="74" cm="1">
        <f t="array" ref="AO332">LEFT(E332,3)</f>
      </c>
    </row>
    <row r="333" s="8" customFormat="1" ht="12" customHeight="1">
      <c r="AN333" t="str" s="74" cm="1">
        <f t="array" ref="AN333">LEFT(D333,3)</f>
      </c>
      <c r="AO333" t="str" s="74" cm="1">
        <f t="array" ref="AO333">LEFT(E333,3)</f>
      </c>
    </row>
    <row r="334" s="8" customFormat="1" ht="12" customHeight="1">
      <c r="AN334" t="str" s="74" cm="1">
        <f t="array" ref="AN334">LEFT(D334,3)</f>
      </c>
      <c r="AO334" t="str" s="74" cm="1">
        <f t="array" ref="AO334">LEFT(E334,3)</f>
      </c>
    </row>
    <row r="335" s="8" customFormat="1" ht="12" customHeight="1">
      <c r="AN335" t="str" s="74" cm="1">
        <f t="array" ref="AN335">LEFT(D335,3)</f>
      </c>
      <c r="AO335" t="str" s="74" cm="1">
        <f t="array" ref="AO335">LEFT(E335,3)</f>
      </c>
    </row>
    <row r="336" s="8" customFormat="1" ht="12" customHeight="1">
      <c r="AN336" t="str" s="74" cm="1">
        <f t="array" ref="AN336">LEFT(D336,3)</f>
      </c>
      <c r="AO336" t="str" s="74" cm="1">
        <f t="array" ref="AO336">LEFT(E336,3)</f>
      </c>
    </row>
    <row r="337" s="8" customFormat="1" ht="12" customHeight="1">
      <c r="AN337" t="str" s="74" cm="1">
        <f t="array" ref="AN337">LEFT(D337,3)</f>
      </c>
      <c r="AO337" t="str" s="74" cm="1">
        <f t="array" ref="AO337">LEFT(E337,3)</f>
      </c>
    </row>
    <row r="338" s="8" customFormat="1" ht="12" customHeight="1">
      <c r="AN338" t="str" s="74" cm="1">
        <f t="array" ref="AN338">LEFT(D338,3)</f>
      </c>
      <c r="AO338" t="str" s="74" cm="1">
        <f t="array" ref="AO338">LEFT(E338,3)</f>
      </c>
    </row>
    <row r="339" s="8" customFormat="1" ht="12" customHeight="1">
      <c r="AN339" t="str" s="74" cm="1">
        <f t="array" ref="AN339">LEFT(D339,3)</f>
      </c>
      <c r="AO339" t="str" s="74" cm="1">
        <f t="array" ref="AO339">LEFT(E339,3)</f>
      </c>
    </row>
    <row r="340" s="8" customFormat="1" ht="12" customHeight="1">
      <c r="AN340" t="str" s="74" cm="1">
        <f t="array" ref="AN340">LEFT(D340,3)</f>
      </c>
      <c r="AO340" t="str" s="74" cm="1">
        <f t="array" ref="AO340">LEFT(E340,3)</f>
      </c>
    </row>
    <row r="341" s="8" customFormat="1" ht="12" customHeight="1">
      <c r="AN341" t="str" s="74" cm="1">
        <f t="array" ref="AN341">LEFT(D341,3)</f>
      </c>
      <c r="AO341" t="str" s="74" cm="1">
        <f t="array" ref="AO341">LEFT(E341,3)</f>
      </c>
    </row>
    <row r="342" s="8" customFormat="1" ht="12" customHeight="1">
      <c r="AN342" t="str" s="74" cm="1">
        <f t="array" ref="AN342">LEFT(D342,3)</f>
      </c>
      <c r="AO342" t="str" s="74" cm="1">
        <f t="array" ref="AO342">LEFT(E342,3)</f>
      </c>
    </row>
    <row r="343" s="8" customFormat="1" ht="12" customHeight="1">
      <c r="AN343" t="str" s="74" cm="1">
        <f t="array" ref="AN343">LEFT(D343,3)</f>
      </c>
      <c r="AO343" t="str" s="74" cm="1">
        <f t="array" ref="AO343">LEFT(E343,3)</f>
      </c>
    </row>
    <row r="344" s="8" customFormat="1" ht="12" customHeight="1">
      <c r="AN344" t="str" s="74" cm="1">
        <f t="array" ref="AN344">LEFT(D344,3)</f>
      </c>
      <c r="AO344" t="str" s="74" cm="1">
        <f t="array" ref="AO344">LEFT(E344,3)</f>
      </c>
    </row>
    <row r="345" s="8" customFormat="1" ht="12" customHeight="1">
      <c r="AN345" t="str" s="74" cm="1">
        <f t="array" ref="AN345">LEFT(D345,3)</f>
      </c>
      <c r="AO345" t="str" s="74" cm="1">
        <f t="array" ref="AO345">LEFT(E345,3)</f>
      </c>
    </row>
    <row r="346" s="8" customFormat="1" ht="12" customHeight="1">
      <c r="AN346" t="str" s="74" cm="1">
        <f t="array" ref="AN346">LEFT(D346,3)</f>
      </c>
      <c r="AO346" t="str" s="74" cm="1">
        <f t="array" ref="AO346">LEFT(E346,3)</f>
      </c>
    </row>
    <row r="347" s="8" customFormat="1" ht="12" customHeight="1">
      <c r="AN347" t="str" s="74" cm="1">
        <f t="array" ref="AN347">LEFT(D347,3)</f>
      </c>
      <c r="AO347" t="str" s="74" cm="1">
        <f t="array" ref="AO347">LEFT(E347,3)</f>
      </c>
    </row>
    <row r="348" s="8" customFormat="1" ht="12" customHeight="1">
      <c r="AN348" t="str" s="74" cm="1">
        <f t="array" ref="AN348">LEFT(D348,3)</f>
      </c>
      <c r="AO348" t="str" s="74" cm="1">
        <f t="array" ref="AO348">LEFT(E348,3)</f>
      </c>
    </row>
    <row r="349" s="8" customFormat="1" ht="12" customHeight="1">
      <c r="AN349" t="str" s="74" cm="1">
        <f t="array" ref="AN349">LEFT(D349,3)</f>
      </c>
      <c r="AO349" t="str" s="74" cm="1">
        <f t="array" ref="AO349">LEFT(E349,3)</f>
      </c>
    </row>
    <row r="350" s="8" customFormat="1" ht="12" customHeight="1">
      <c r="AN350" t="str" s="74" cm="1">
        <f t="array" ref="AN350">LEFT(D350,3)</f>
      </c>
      <c r="AO350" t="str" s="74" cm="1">
        <f t="array" ref="AO350">LEFT(E350,3)</f>
      </c>
    </row>
    <row r="351" s="8" customFormat="1" ht="12" customHeight="1">
      <c r="AN351" t="str" s="74" cm="1">
        <f t="array" ref="AN351">LEFT(D351,3)</f>
      </c>
      <c r="AO351" t="str" s="74" cm="1">
        <f t="array" ref="AO351">LEFT(E351,3)</f>
      </c>
    </row>
    <row r="352" s="8" customFormat="1" ht="12" customHeight="1">
      <c r="AN352" t="str" s="74" cm="1">
        <f t="array" ref="AN352">LEFT(D352,3)</f>
      </c>
      <c r="AO352" t="str" s="74" cm="1">
        <f t="array" ref="AO352">LEFT(E352,3)</f>
      </c>
    </row>
    <row r="353" s="8" customFormat="1" ht="12" customHeight="1">
      <c r="AN353" t="str" s="74" cm="1">
        <f t="array" ref="AN353">LEFT(D353,3)</f>
      </c>
      <c r="AO353" t="str" s="74" cm="1">
        <f t="array" ref="AO353">LEFT(E353,3)</f>
      </c>
    </row>
    <row r="354" s="8" customFormat="1" ht="12" customHeight="1">
      <c r="AN354" t="str" s="74" cm="1">
        <f t="array" ref="AN354">LEFT(D354,3)</f>
      </c>
      <c r="AO354" t="str" s="74" cm="1">
        <f t="array" ref="AO354">LEFT(E354,3)</f>
      </c>
    </row>
    <row r="355" s="8" customFormat="1" ht="12" customHeight="1">
      <c r="AN355" t="str" s="74" cm="1">
        <f t="array" ref="AN355">LEFT(D355,3)</f>
      </c>
      <c r="AO355" t="str" s="74" cm="1">
        <f t="array" ref="AO355">LEFT(E355,3)</f>
      </c>
    </row>
    <row r="356" s="8" customFormat="1" ht="12" customHeight="1">
      <c r="AN356" t="str" s="74" cm="1">
        <f t="array" ref="AN356">LEFT(D356,3)</f>
      </c>
      <c r="AO356" t="str" s="74" cm="1">
        <f t="array" ref="AO356">LEFT(E356,3)</f>
      </c>
    </row>
    <row r="357" s="8" customFormat="1" ht="12" customHeight="1">
      <c r="AN357" t="str" s="74" cm="1">
        <f t="array" ref="AN357">LEFT(D357,3)</f>
      </c>
      <c r="AO357" t="str" s="74" cm="1">
        <f t="array" ref="AO357">LEFT(E357,3)</f>
      </c>
    </row>
    <row r="358" s="8" customFormat="1" ht="12" customHeight="1">
      <c r="AN358" t="str" s="74" cm="1">
        <f t="array" ref="AN358">LEFT(D358,3)</f>
      </c>
      <c r="AO358" t="str" s="74" cm="1">
        <f t="array" ref="AO358">LEFT(E358,3)</f>
      </c>
    </row>
    <row r="359" s="8" customFormat="1" ht="12" customHeight="1">
      <c r="AN359" t="str" s="74" cm="1">
        <f t="array" ref="AN359">LEFT(D359,3)</f>
      </c>
      <c r="AO359" t="str" s="74" cm="1">
        <f t="array" ref="AO359">LEFT(E359,3)</f>
      </c>
    </row>
    <row r="360" s="8" customFormat="1" ht="12" customHeight="1">
      <c r="AN360" t="str" s="74" cm="1">
        <f t="array" ref="AN360">LEFT(D360,3)</f>
      </c>
      <c r="AO360" t="str" s="74" cm="1">
        <f t="array" ref="AO360">LEFT(E360,3)</f>
      </c>
    </row>
    <row r="361" s="8" customFormat="1" ht="12" customHeight="1">
      <c r="AN361" t="str" s="74" cm="1">
        <f t="array" ref="AN361">LEFT(D361,3)</f>
      </c>
      <c r="AO361" t="str" s="74" cm="1">
        <f t="array" ref="AO361">LEFT(E361,3)</f>
      </c>
    </row>
    <row r="362" s="8" customFormat="1" ht="12" customHeight="1">
      <c r="AN362" t="str" s="74" cm="1">
        <f t="array" ref="AN362">LEFT(D362,3)</f>
      </c>
      <c r="AO362" t="str" s="74" cm="1">
        <f t="array" ref="AO362">LEFT(E362,3)</f>
      </c>
    </row>
    <row r="363" s="8" customFormat="1" ht="12" customHeight="1">
      <c r="AN363" t="str" s="74" cm="1">
        <f t="array" ref="AN363">LEFT(D363,3)</f>
      </c>
      <c r="AO363" t="str" s="74" cm="1">
        <f t="array" ref="AO363">LEFT(E363,3)</f>
      </c>
    </row>
    <row r="364" s="8" customFormat="1" ht="12" customHeight="1">
      <c r="AN364" t="str" s="74" cm="1">
        <f t="array" ref="AN364">LEFT(D364,3)</f>
      </c>
      <c r="AO364" t="str" s="74" cm="1">
        <f t="array" ref="AO364">LEFT(E364,3)</f>
      </c>
    </row>
    <row r="365" s="8" customFormat="1" ht="12" customHeight="1">
      <c r="AN365" t="str" s="74" cm="1">
        <f t="array" ref="AN365">LEFT(D365,3)</f>
      </c>
      <c r="AO365" t="str" s="74" cm="1">
        <f t="array" ref="AO365">LEFT(E365,3)</f>
      </c>
    </row>
    <row r="366" s="8" customFormat="1" ht="12" customHeight="1">
      <c r="AN366" t="str" s="74" cm="1">
        <f t="array" ref="AN366">LEFT(D366,3)</f>
      </c>
      <c r="AO366" t="str" s="74" cm="1">
        <f t="array" ref="AO366">LEFT(E366,3)</f>
      </c>
    </row>
    <row r="367" s="8" customFormat="1" ht="12" customHeight="1">
      <c r="AN367" t="str" s="74" cm="1">
        <f t="array" ref="AN367">LEFT(D367,3)</f>
      </c>
      <c r="AO367" t="str" s="74" cm="1">
        <f t="array" ref="AO367">LEFT(E367,3)</f>
      </c>
    </row>
    <row r="368" s="8" customFormat="1" ht="12" customHeight="1">
      <c r="AN368" t="str" s="74" cm="1">
        <f t="array" ref="AN368">LEFT(D368,3)</f>
      </c>
      <c r="AO368" t="str" s="74" cm="1">
        <f t="array" ref="AO368">LEFT(E368,3)</f>
      </c>
    </row>
    <row r="369" s="8" customFormat="1" ht="12" customHeight="1">
      <c r="AN369" t="str" s="74" cm="1">
        <f t="array" ref="AN369">LEFT(D369,3)</f>
      </c>
      <c r="AO369" t="str" s="74" cm="1">
        <f t="array" ref="AO369">LEFT(E369,3)</f>
      </c>
    </row>
    <row r="370" s="8" customFormat="1" ht="12" customHeight="1">
      <c r="AN370" t="str" s="74" cm="1">
        <f t="array" ref="AN370">LEFT(D370,3)</f>
      </c>
      <c r="AO370" t="str" s="74" cm="1">
        <f t="array" ref="AO370">LEFT(E370,3)</f>
      </c>
    </row>
    <row r="371" s="8" customFormat="1" ht="12" customHeight="1">
      <c r="AN371" t="str" s="74" cm="1">
        <f t="array" ref="AN371">LEFT(D371,3)</f>
      </c>
      <c r="AO371" t="str" s="74" cm="1">
        <f t="array" ref="AO371">LEFT(E371,3)</f>
      </c>
    </row>
    <row r="372" s="8" customFormat="1" ht="12" customHeight="1">
      <c r="AN372" t="str" s="74" cm="1">
        <f t="array" ref="AN372">LEFT(D372,3)</f>
      </c>
      <c r="AO372" t="str" s="74" cm="1">
        <f t="array" ref="AO372">LEFT(E372,3)</f>
      </c>
    </row>
    <row r="373" s="8" customFormat="1" ht="12" customHeight="1">
      <c r="AN373" t="str" s="74" cm="1">
        <f t="array" ref="AN373">LEFT(D373,3)</f>
      </c>
      <c r="AO373" t="str" s="74" cm="1">
        <f t="array" ref="AO373">LEFT(E373,3)</f>
      </c>
    </row>
    <row r="374" s="8" customFormat="1" ht="12" customHeight="1">
      <c r="AN374" t="str" s="74" cm="1">
        <f t="array" ref="AN374">LEFT(D374,3)</f>
      </c>
      <c r="AO374" t="str" s="74" cm="1">
        <f t="array" ref="AO374">LEFT(E374,3)</f>
      </c>
    </row>
    <row r="375" s="8" customFormat="1" ht="12" customHeight="1">
      <c r="AN375" t="str" s="74" cm="1">
        <f t="array" ref="AN375">LEFT(D375,3)</f>
      </c>
      <c r="AO375" t="str" s="74" cm="1">
        <f t="array" ref="AO375">LEFT(E375,3)</f>
      </c>
    </row>
    <row r="376" s="8" customFormat="1" ht="12" customHeight="1">
      <c r="AN376" t="str" s="74" cm="1">
        <f t="array" ref="AN376">LEFT(D376,3)</f>
      </c>
      <c r="AO376" t="str" s="74" cm="1">
        <f t="array" ref="AO376">LEFT(E376,3)</f>
      </c>
    </row>
    <row r="377" s="8" customFormat="1" ht="12" customHeight="1">
      <c r="AN377" t="str" s="74" cm="1">
        <f t="array" ref="AN377">LEFT(D377,3)</f>
      </c>
      <c r="AO377" t="str" s="74" cm="1">
        <f t="array" ref="AO377">LEFT(E377,3)</f>
      </c>
    </row>
    <row r="378" s="8" customFormat="1" ht="12" customHeight="1">
      <c r="AN378" t="str" s="74" cm="1">
        <f t="array" ref="AN378">LEFT(D378,3)</f>
      </c>
      <c r="AO378" t="str" s="74" cm="1">
        <f t="array" ref="AO378">LEFT(E378,3)</f>
      </c>
    </row>
    <row r="379" s="8" customFormat="1" ht="12" customHeight="1">
      <c r="AN379" t="str" s="74" cm="1">
        <f t="array" ref="AN379">LEFT(D379,3)</f>
      </c>
      <c r="AO379" t="str" s="74" cm="1">
        <f t="array" ref="AO379">LEFT(E379,3)</f>
      </c>
    </row>
    <row r="380" s="8" customFormat="1" ht="12" customHeight="1">
      <c r="AN380" t="str" s="74" cm="1">
        <f t="array" ref="AN380">LEFT(D380,3)</f>
      </c>
      <c r="AO380" t="str" s="74" cm="1">
        <f t="array" ref="AO380">LEFT(E380,3)</f>
      </c>
    </row>
    <row r="381" s="8" customFormat="1" ht="12" customHeight="1">
      <c r="AN381" t="str" s="74" cm="1">
        <f t="array" ref="AN381">LEFT(D381,3)</f>
      </c>
      <c r="AO381" t="str" s="74" cm="1">
        <f t="array" ref="AO381">LEFT(E381,3)</f>
      </c>
    </row>
    <row r="382" s="8" customFormat="1" ht="12" customHeight="1">
      <c r="AN382" t="str" s="74" cm="1">
        <f t="array" ref="AN382">LEFT(D382,3)</f>
      </c>
      <c r="AO382" t="str" s="74" cm="1">
        <f t="array" ref="AO382">LEFT(E382,3)</f>
      </c>
    </row>
    <row r="383" s="8" customFormat="1" ht="12" customHeight="1">
      <c r="AN383" t="str" s="74" cm="1">
        <f t="array" ref="AN383">LEFT(D383,3)</f>
      </c>
      <c r="AO383" t="str" s="74" cm="1">
        <f t="array" ref="AO383">LEFT(E383,3)</f>
      </c>
    </row>
    <row r="384" s="8" customFormat="1" ht="12" customHeight="1">
      <c r="AN384" t="str" s="74" cm="1">
        <f t="array" ref="AN384">LEFT(D384,3)</f>
      </c>
      <c r="AO384" t="str" s="74" cm="1">
        <f t="array" ref="AO384">LEFT(E384,3)</f>
      </c>
    </row>
    <row r="385" s="8" customFormat="1" ht="12" customHeight="1">
      <c r="AN385" t="str" s="74" cm="1">
        <f t="array" ref="AN385">LEFT(D385,3)</f>
      </c>
      <c r="AO385" t="str" s="74" cm="1">
        <f t="array" ref="AO385">LEFT(E385,3)</f>
      </c>
    </row>
    <row r="386" s="8" customFormat="1" ht="12" customHeight="1">
      <c r="AN386" t="str" s="74" cm="1">
        <f t="array" ref="AN386">LEFT(D386,3)</f>
      </c>
      <c r="AO386" t="str" s="74" cm="1">
        <f t="array" ref="AO386">LEFT(E386,3)</f>
      </c>
    </row>
    <row r="387" s="8" customFormat="1" ht="12" customHeight="1">
      <c r="AN387" t="str" s="74" cm="1">
        <f t="array" ref="AN387">LEFT(D387,3)</f>
      </c>
      <c r="AO387" t="str" s="74" cm="1">
        <f t="array" ref="AO387">LEFT(E387,3)</f>
      </c>
    </row>
    <row r="388" s="8" customFormat="1" ht="12" customHeight="1">
      <c r="AN388" t="str" s="74" cm="1">
        <f t="array" ref="AN388">LEFT(D388,3)</f>
      </c>
      <c r="AO388" t="str" s="74" cm="1">
        <f t="array" ref="AO388">LEFT(E388,3)</f>
      </c>
    </row>
    <row r="389" s="8" customFormat="1" ht="12" customHeight="1">
      <c r="AN389" t="str" s="74" cm="1">
        <f t="array" ref="AN389">LEFT(D389,3)</f>
      </c>
      <c r="AO389" t="str" s="74" cm="1">
        <f t="array" ref="AO389">LEFT(E389,3)</f>
      </c>
    </row>
    <row r="390" s="8" customFormat="1" ht="12" customHeight="1">
      <c r="AN390" t="str" s="74" cm="1">
        <f t="array" ref="AN390">LEFT(D390,3)</f>
      </c>
      <c r="AO390" t="str" s="74" cm="1">
        <f t="array" ref="AO390">LEFT(E390,3)</f>
      </c>
    </row>
    <row r="391" s="8" customFormat="1" ht="12" customHeight="1">
      <c r="AN391" t="str" s="74" cm="1">
        <f t="array" ref="AN391">LEFT(D391,3)</f>
      </c>
      <c r="AO391" t="str" s="74" cm="1">
        <f t="array" ref="AO391">LEFT(E391,3)</f>
      </c>
    </row>
    <row r="392" s="8" customFormat="1" ht="12" customHeight="1">
      <c r="AN392" t="str" s="74" cm="1">
        <f t="array" ref="AN392">LEFT(D392,3)</f>
      </c>
      <c r="AO392" t="str" s="74" cm="1">
        <f t="array" ref="AO392">LEFT(E392,3)</f>
      </c>
    </row>
    <row r="393" s="8" customFormat="1" ht="12" customHeight="1">
      <c r="AN393" t="str" s="74" cm="1">
        <f t="array" ref="AN393">LEFT(D393,3)</f>
      </c>
      <c r="AO393" t="str" s="74" cm="1">
        <f t="array" ref="AO393">LEFT(E393,3)</f>
      </c>
    </row>
    <row r="394" s="8" customFormat="1" ht="12" customHeight="1">
      <c r="AN394" t="str" s="74" cm="1">
        <f t="array" ref="AN394">LEFT(D394,3)</f>
      </c>
      <c r="AO394" t="str" s="74" cm="1">
        <f t="array" ref="AO394">LEFT(E394,3)</f>
      </c>
    </row>
    <row r="395" s="8" customFormat="1" ht="12" customHeight="1">
      <c r="AN395" t="str" s="74" cm="1">
        <f t="array" ref="AN395">LEFT(D395,3)</f>
      </c>
      <c r="AO395" t="str" s="74" cm="1">
        <f t="array" ref="AO395">LEFT(E395,3)</f>
      </c>
    </row>
    <row r="396" s="8" customFormat="1" ht="12" customHeight="1">
      <c r="AN396" t="str" s="74" cm="1">
        <f t="array" ref="AN396">LEFT(D396,3)</f>
      </c>
      <c r="AO396" t="str" s="74" cm="1">
        <f t="array" ref="AO396">LEFT(E396,3)</f>
      </c>
    </row>
    <row r="397" s="8" customFormat="1" ht="12" customHeight="1">
      <c r="AN397" t="str" s="74" cm="1">
        <f t="array" ref="AN397">LEFT(D397,3)</f>
      </c>
      <c r="AO397" t="str" s="74" cm="1">
        <f t="array" ref="AO397">LEFT(E397,3)</f>
      </c>
    </row>
    <row r="398" s="8" customFormat="1" ht="12" customHeight="1">
      <c r="AN398" t="str" s="74" cm="1">
        <f t="array" ref="AN398">LEFT(D398,3)</f>
      </c>
      <c r="AO398" t="str" s="74" cm="1">
        <f t="array" ref="AO398">LEFT(E398,3)</f>
      </c>
    </row>
    <row r="399" s="8" customFormat="1" ht="12" customHeight="1">
      <c r="AN399" t="str" s="74" cm="1">
        <f t="array" ref="AN399">LEFT(D399,3)</f>
      </c>
      <c r="AO399" t="str" s="74" cm="1">
        <f t="array" ref="AO399">LEFT(E399,3)</f>
      </c>
    </row>
    <row r="400" s="8" customFormat="1" ht="12" customHeight="1">
      <c r="AN400" t="str" s="74" cm="1">
        <f t="array" ref="AN400">LEFT(D400,3)</f>
      </c>
      <c r="AO400" t="str" s="74" cm="1">
        <f t="array" ref="AO400">LEFT(E400,3)</f>
      </c>
    </row>
    <row r="401" s="8" customFormat="1" ht="12" customHeight="1">
      <c r="AN401" t="str" s="74" cm="1">
        <f t="array" ref="AN401">LEFT(D401,3)</f>
      </c>
      <c r="AO401" t="str" s="74" cm="1">
        <f t="array" ref="AO401">LEFT(E401,3)</f>
      </c>
    </row>
    <row r="402" s="8" customFormat="1" ht="12" customHeight="1">
      <c r="AN402" t="str" s="74" cm="1">
        <f t="array" ref="AN402">LEFT(D402,3)</f>
      </c>
      <c r="AO402" t="str" s="74" cm="1">
        <f t="array" ref="AO402">LEFT(E402,3)</f>
      </c>
    </row>
    <row r="403" s="8" customFormat="1" ht="12" customHeight="1">
      <c r="AN403" t="str" s="74" cm="1">
        <f t="array" ref="AN403">LEFT(D403,3)</f>
      </c>
      <c r="AO403" t="str" s="74" cm="1">
        <f t="array" ref="AO403">LEFT(E403,3)</f>
      </c>
    </row>
    <row r="404" s="8" customFormat="1" ht="12" customHeight="1">
      <c r="AN404" t="str" s="74" cm="1">
        <f t="array" ref="AN404">LEFT(D404,3)</f>
      </c>
      <c r="AO404" t="str" s="74" cm="1">
        <f t="array" ref="AO404">LEFT(E404,3)</f>
      </c>
    </row>
    <row r="405" s="8" customFormat="1" ht="12" customHeight="1">
      <c r="AN405" t="str" s="74" cm="1">
        <f t="array" ref="AN405">LEFT(D405,3)</f>
      </c>
      <c r="AO405" t="str" s="74" cm="1">
        <f t="array" ref="AO405">LEFT(E405,3)</f>
      </c>
    </row>
    <row r="406" s="8" customFormat="1" ht="12" customHeight="1">
      <c r="AN406" t="str" s="74" cm="1">
        <f t="array" ref="AN406">LEFT(D406,3)</f>
      </c>
      <c r="AO406" t="str" s="74" cm="1">
        <f t="array" ref="AO406">LEFT(E406,3)</f>
      </c>
    </row>
    <row r="407" s="8" customFormat="1" ht="12" customHeight="1">
      <c r="AN407" t="str" s="74" cm="1">
        <f t="array" ref="AN407">LEFT(D407,3)</f>
      </c>
      <c r="AO407" t="str" s="74" cm="1">
        <f t="array" ref="AO407">LEFT(E407,3)</f>
      </c>
    </row>
    <row r="408" s="8" customFormat="1" ht="12" customHeight="1">
      <c r="AN408" t="str" s="74" cm="1">
        <f t="array" ref="AN408">LEFT(D408,3)</f>
      </c>
      <c r="AO408" t="str" s="74" cm="1">
        <f t="array" ref="AO408">LEFT(E408,3)</f>
      </c>
    </row>
    <row r="409" s="8" customFormat="1" ht="12" customHeight="1">
      <c r="AN409" t="str" s="74" cm="1">
        <f t="array" ref="AN409">LEFT(D409,3)</f>
      </c>
      <c r="AO409" t="str" s="74" cm="1">
        <f t="array" ref="AO409">LEFT(E409,3)</f>
      </c>
    </row>
    <row r="410" s="8" customFormat="1" ht="12" customHeight="1">
      <c r="AN410" t="str" s="74" cm="1">
        <f t="array" ref="AN410">LEFT(D410,3)</f>
      </c>
      <c r="AO410" t="str" s="74" cm="1">
        <f t="array" ref="AO410">LEFT(E410,3)</f>
      </c>
    </row>
    <row r="411" s="8" customFormat="1" ht="12" customHeight="1">
      <c r="AN411" t="str" s="74" cm="1">
        <f t="array" ref="AN411">LEFT(D411,3)</f>
      </c>
      <c r="AO411" t="str" s="74" cm="1">
        <f t="array" ref="AO411">LEFT(E411,3)</f>
      </c>
    </row>
    <row r="412" s="8" customFormat="1" ht="12" customHeight="1">
      <c r="AN412" t="str" s="74" cm="1">
        <f t="array" ref="AN412">LEFT(D412,3)</f>
      </c>
      <c r="AO412" t="str" s="74" cm="1">
        <f t="array" ref="AO412">LEFT(E412,3)</f>
      </c>
    </row>
    <row r="413" s="8" customFormat="1" ht="12" customHeight="1">
      <c r="AN413" t="str" s="74" cm="1">
        <f t="array" ref="AN413">LEFT(D413,3)</f>
      </c>
      <c r="AO413" t="str" s="74" cm="1">
        <f t="array" ref="AO413">LEFT(E413,3)</f>
      </c>
    </row>
    <row r="414" s="8" customFormat="1" ht="12" customHeight="1">
      <c r="AN414" t="str" s="74" cm="1">
        <f t="array" ref="AN414">LEFT(D414,3)</f>
      </c>
      <c r="AO414" t="str" s="74" cm="1">
        <f t="array" ref="AO414">LEFT(E414,3)</f>
      </c>
    </row>
    <row r="415" s="8" customFormat="1" ht="12" customHeight="1">
      <c r="AN415" t="str" s="74" cm="1">
        <f t="array" ref="AN415">LEFT(D415,3)</f>
      </c>
      <c r="AO415" t="str" s="74" cm="1">
        <f t="array" ref="AO415">LEFT(E415,3)</f>
      </c>
    </row>
    <row r="416" s="8" customFormat="1" ht="12" customHeight="1">
      <c r="AN416" t="str" s="74" cm="1">
        <f t="array" ref="AN416">LEFT(D416,3)</f>
      </c>
      <c r="AO416" t="str" s="74" cm="1">
        <f t="array" ref="AO416">LEFT(E416,3)</f>
      </c>
    </row>
    <row r="417" s="8" customFormat="1" ht="12" customHeight="1">
      <c r="AN417" t="str" s="74" cm="1">
        <f t="array" ref="AN417">LEFT(D417,3)</f>
      </c>
      <c r="AO417" t="str" s="74" cm="1">
        <f t="array" ref="AO417">LEFT(E417,3)</f>
      </c>
    </row>
    <row r="418" s="8" customFormat="1" ht="12" customHeight="1">
      <c r="AN418" t="str" s="74" cm="1">
        <f t="array" ref="AN418">LEFT(D418,3)</f>
      </c>
      <c r="AO418" t="str" s="74" cm="1">
        <f t="array" ref="AO418">LEFT(E418,3)</f>
      </c>
    </row>
    <row r="419" s="8" customFormat="1" ht="12" customHeight="1">
      <c r="AN419" t="str" s="74" cm="1">
        <f t="array" ref="AN419">LEFT(D419,3)</f>
      </c>
      <c r="AO419" t="str" s="74" cm="1">
        <f t="array" ref="AO419">LEFT(E419,3)</f>
      </c>
    </row>
    <row r="420" s="8" customFormat="1" ht="12" customHeight="1">
      <c r="AN420" t="str" s="74" cm="1">
        <f t="array" ref="AN420">LEFT(D420,3)</f>
      </c>
      <c r="AO420" t="str" s="74" cm="1">
        <f t="array" ref="AO420">LEFT(E420,3)</f>
      </c>
    </row>
    <row r="421" s="8" customFormat="1" ht="12" customHeight="1">
      <c r="AN421" t="str" s="74" cm="1">
        <f t="array" ref="AN421">LEFT(D421,3)</f>
      </c>
      <c r="AO421" t="str" s="74" cm="1">
        <f t="array" ref="AO421">LEFT(E421,3)</f>
      </c>
    </row>
    <row r="422" s="8" customFormat="1" ht="12" customHeight="1">
      <c r="AN422" t="str" s="74" cm="1">
        <f t="array" ref="AN422">LEFT(D422,3)</f>
      </c>
      <c r="AO422" t="str" s="74" cm="1">
        <f t="array" ref="AO422">LEFT(E422,3)</f>
      </c>
    </row>
    <row r="423" s="8" customFormat="1" ht="12" customHeight="1">
      <c r="AN423" t="str" s="74" cm="1">
        <f t="array" ref="AN423">LEFT(D423,3)</f>
      </c>
      <c r="AO423" t="str" s="74" cm="1">
        <f t="array" ref="AO423">LEFT(E423,3)</f>
      </c>
    </row>
    <row r="424" s="8" customFormat="1" ht="12" customHeight="1">
      <c r="AN424" t="str" s="74" cm="1">
        <f t="array" ref="AN424">LEFT(D424,3)</f>
      </c>
      <c r="AO424" t="str" s="74" cm="1">
        <f t="array" ref="AO424">LEFT(E424,3)</f>
      </c>
    </row>
    <row r="425" s="8" customFormat="1" ht="12" customHeight="1">
      <c r="AN425" t="str" s="74" cm="1">
        <f t="array" ref="AN425">LEFT(D425,3)</f>
      </c>
      <c r="AO425" t="str" s="74" cm="1">
        <f t="array" ref="AO425">LEFT(E425,3)</f>
      </c>
    </row>
    <row r="426" s="8" customFormat="1" ht="12" customHeight="1">
      <c r="AN426" t="str" s="74" cm="1">
        <f t="array" ref="AN426">LEFT(D426,3)</f>
      </c>
      <c r="AO426" t="str" s="74" cm="1">
        <f t="array" ref="AO426">LEFT(E426,3)</f>
      </c>
    </row>
    <row r="427" s="8" customFormat="1" ht="12" customHeight="1">
      <c r="AN427" t="str" s="74" cm="1">
        <f t="array" ref="AN427">LEFT(D427,3)</f>
      </c>
      <c r="AO427" t="str" s="74" cm="1">
        <f t="array" ref="AO427">LEFT(E427,3)</f>
      </c>
    </row>
    <row r="428" s="8" customFormat="1" ht="12" customHeight="1">
      <c r="AN428" t="str" s="74" cm="1">
        <f t="array" ref="AN428">LEFT(D428,3)</f>
      </c>
      <c r="AO428" t="str" s="74" cm="1">
        <f t="array" ref="AO428">LEFT(E428,3)</f>
      </c>
    </row>
    <row r="429" s="8" customFormat="1" ht="12" customHeight="1">
      <c r="AN429" t="str" s="74" cm="1">
        <f t="array" ref="AN429">LEFT(D429,3)</f>
      </c>
      <c r="AO429" t="str" s="74" cm="1">
        <f t="array" ref="AO429">LEFT(E429,3)</f>
      </c>
    </row>
    <row r="430" s="8" customFormat="1" ht="12" customHeight="1">
      <c r="AN430" t="str" s="74" cm="1">
        <f t="array" ref="AN430">LEFT(D430,3)</f>
      </c>
      <c r="AO430" t="str" s="74" cm="1">
        <f t="array" ref="AO430">LEFT(E430,3)</f>
      </c>
    </row>
    <row r="431" s="8" customFormat="1" ht="12" customHeight="1">
      <c r="AN431" t="str" s="74" cm="1">
        <f t="array" ref="AN431">LEFT(D431,3)</f>
      </c>
      <c r="AO431" t="str" s="74" cm="1">
        <f t="array" ref="AO431">LEFT(E431,3)</f>
      </c>
    </row>
    <row r="432" s="8" customFormat="1" ht="12" customHeight="1">
      <c r="AN432" t="str" s="74" cm="1">
        <f t="array" ref="AN432">LEFT(D432,3)</f>
      </c>
      <c r="AO432" t="str" s="74" cm="1">
        <f t="array" ref="AO432">LEFT(E432,3)</f>
      </c>
    </row>
    <row r="433" s="8" customFormat="1" ht="12" customHeight="1">
      <c r="AN433" t="str" s="74" cm="1">
        <f t="array" ref="AN433">LEFT(D433,3)</f>
      </c>
      <c r="AO433" t="str" s="74" cm="1">
        <f t="array" ref="AO433">LEFT(E433,3)</f>
      </c>
    </row>
    <row r="434" s="8" customFormat="1" ht="12" customHeight="1">
      <c r="AN434" t="str" s="74" cm="1">
        <f t="array" ref="AN434">LEFT(D434,3)</f>
      </c>
      <c r="AO434" t="str" s="74" cm="1">
        <f t="array" ref="AO434">LEFT(E434,3)</f>
      </c>
    </row>
    <row r="435" s="8" customFormat="1" ht="12" customHeight="1">
      <c r="AN435" t="str" s="74" cm="1">
        <f t="array" ref="AN435">LEFT(D435,3)</f>
      </c>
      <c r="AO435" t="str" s="74" cm="1">
        <f t="array" ref="AO435">LEFT(E435,3)</f>
      </c>
    </row>
    <row r="436" s="8" customFormat="1" ht="12" customHeight="1">
      <c r="AN436" t="str" s="74" cm="1">
        <f t="array" ref="AN436">LEFT(D436,3)</f>
      </c>
      <c r="AO436" t="str" s="74" cm="1">
        <f t="array" ref="AO436">LEFT(E436,3)</f>
      </c>
    </row>
    <row r="437" s="8" customFormat="1" ht="12" customHeight="1">
      <c r="AN437" t="str" s="74" cm="1">
        <f t="array" ref="AN437">LEFT(D437,3)</f>
      </c>
      <c r="AO437" t="str" s="74" cm="1">
        <f t="array" ref="AO437">LEFT(E437,3)</f>
      </c>
    </row>
    <row r="438" s="8" customFormat="1" ht="12" customHeight="1">
      <c r="AN438" t="str" s="74" cm="1">
        <f t="array" ref="AN438">LEFT(D438,3)</f>
      </c>
      <c r="AO438" t="str" s="74" cm="1">
        <f t="array" ref="AO438">LEFT(E438,3)</f>
      </c>
    </row>
    <row r="439" s="8" customFormat="1" ht="12" customHeight="1">
      <c r="AN439" t="str" s="74" cm="1">
        <f t="array" ref="AN439">LEFT(D439,3)</f>
      </c>
      <c r="AO439" t="str" s="74" cm="1">
        <f t="array" ref="AO439">LEFT(E439,3)</f>
      </c>
    </row>
    <row r="440" s="8" customFormat="1" ht="12" customHeight="1">
      <c r="AN440" t="str" s="74" cm="1">
        <f t="array" ref="AN440">LEFT(D440,3)</f>
      </c>
      <c r="AO440" t="str" s="74" cm="1">
        <f t="array" ref="AO440">LEFT(E440,3)</f>
      </c>
    </row>
    <row r="441" s="8" customFormat="1" ht="12" customHeight="1">
      <c r="AN441" t="str" s="74" cm="1">
        <f t="array" ref="AN441">LEFT(D441,3)</f>
      </c>
      <c r="AO441" t="str" s="74" cm="1">
        <f t="array" ref="AO441">LEFT(E441,3)</f>
      </c>
    </row>
    <row r="442" s="8" customFormat="1" ht="12" customHeight="1">
      <c r="AN442" t="str" s="74" cm="1">
        <f t="array" ref="AN442">LEFT(D442,3)</f>
      </c>
      <c r="AO442" t="str" s="74" cm="1">
        <f t="array" ref="AO442">LEFT(E442,3)</f>
      </c>
    </row>
    <row r="443" s="8" customFormat="1" ht="12" customHeight="1">
      <c r="AN443" t="str" s="74" cm="1">
        <f t="array" ref="AN443">LEFT(D443,3)</f>
      </c>
      <c r="AO443" t="str" s="74" cm="1">
        <f t="array" ref="AO443">LEFT(E443,3)</f>
      </c>
    </row>
    <row r="444" s="8" customFormat="1" ht="12" customHeight="1">
      <c r="AN444" t="str" s="74" cm="1">
        <f t="array" ref="AN444">LEFT(D444,3)</f>
      </c>
      <c r="AO444" t="str" s="74" cm="1">
        <f t="array" ref="AO444">LEFT(E444,3)</f>
      </c>
    </row>
    <row r="445" s="8" customFormat="1" ht="12" customHeight="1">
      <c r="AN445" t="str" s="74" cm="1">
        <f t="array" ref="AN445">LEFT(D445,3)</f>
      </c>
      <c r="AO445" t="str" s="74" cm="1">
        <f t="array" ref="AO445">LEFT(E445,3)</f>
      </c>
    </row>
    <row r="446" s="8" customFormat="1" ht="12" customHeight="1">
      <c r="AN446" t="str" s="74" cm="1">
        <f t="array" ref="AN446">LEFT(D446,3)</f>
      </c>
      <c r="AO446" t="str" s="74" cm="1">
        <f t="array" ref="AO446">LEFT(E446,3)</f>
      </c>
    </row>
    <row r="447" s="8" customFormat="1" ht="12" customHeight="1">
      <c r="AN447" t="str" s="74" cm="1">
        <f t="array" ref="AN447">LEFT(D447,3)</f>
      </c>
      <c r="AO447" t="str" s="74" cm="1">
        <f t="array" ref="AO447">LEFT(E447,3)</f>
      </c>
    </row>
    <row r="448" s="8" customFormat="1" ht="12" customHeight="1">
      <c r="AN448" t="str" s="74" cm="1">
        <f t="array" ref="AN448">LEFT(D448,3)</f>
      </c>
      <c r="AO448" t="str" s="74" cm="1">
        <f t="array" ref="AO448">LEFT(E448,3)</f>
      </c>
    </row>
    <row r="449" s="8" customFormat="1" ht="12" customHeight="1">
      <c r="AN449" t="str" s="74" cm="1">
        <f t="array" ref="AN449">LEFT(D449,3)</f>
      </c>
      <c r="AO449" t="str" s="74" cm="1">
        <f t="array" ref="AO449">LEFT(E449,3)</f>
      </c>
    </row>
    <row r="450" s="8" customFormat="1" ht="12" customHeight="1">
      <c r="AN450" t="str" s="74" cm="1">
        <f t="array" ref="AN450">LEFT(D450,3)</f>
      </c>
      <c r="AO450" t="str" s="74" cm="1">
        <f t="array" ref="AO450">LEFT(E450,3)</f>
      </c>
    </row>
    <row r="451" s="8" customFormat="1" ht="12" customHeight="1">
      <c r="AN451" t="str" s="74" cm="1">
        <f t="array" ref="AN451">LEFT(D451,3)</f>
      </c>
      <c r="AO451" t="str" s="74" cm="1">
        <f t="array" ref="AO451">LEFT(E451,3)</f>
      </c>
    </row>
    <row r="452" s="8" customFormat="1" ht="12" customHeight="1">
      <c r="AN452" t="str" s="74" cm="1">
        <f t="array" ref="AN452">LEFT(D452,3)</f>
      </c>
      <c r="AO452" t="str" s="74" cm="1">
        <f t="array" ref="AO452">LEFT(E452,3)</f>
      </c>
    </row>
    <row r="453" s="8" customFormat="1" ht="12" customHeight="1">
      <c r="AN453" t="str" s="74" cm="1">
        <f t="array" ref="AN453">LEFT(D453,3)</f>
      </c>
      <c r="AO453" t="str" s="74" cm="1">
        <f t="array" ref="AO453">LEFT(E453,3)</f>
      </c>
    </row>
    <row r="454" s="8" customFormat="1" ht="12" customHeight="1">
      <c r="AN454" t="str" s="74" cm="1">
        <f t="array" ref="AN454">LEFT(D454,3)</f>
      </c>
      <c r="AO454" t="str" s="74" cm="1">
        <f t="array" ref="AO454">LEFT(E454,3)</f>
      </c>
    </row>
    <row r="455" s="8" customFormat="1" ht="12" customHeight="1">
      <c r="AN455" t="str" s="74" cm="1">
        <f t="array" ref="AN455">LEFT(D455,3)</f>
      </c>
      <c r="AO455" t="str" s="74" cm="1">
        <f t="array" ref="AO455">LEFT(E455,3)</f>
      </c>
    </row>
    <row r="456" s="8" customFormat="1" ht="12" customHeight="1">
      <c r="AN456" t="str" s="74" cm="1">
        <f t="array" ref="AN456">LEFT(D456,3)</f>
      </c>
      <c r="AO456" t="str" s="74" cm="1">
        <f t="array" ref="AO456">LEFT(E456,3)</f>
      </c>
    </row>
    <row r="457" s="8" customFormat="1" ht="12" customHeight="1">
      <c r="AN457" t="str" s="74" cm="1">
        <f t="array" ref="AN457">LEFT(D457,3)</f>
      </c>
      <c r="AO457" t="str" s="74" cm="1">
        <f t="array" ref="AO457">LEFT(E457,3)</f>
      </c>
    </row>
    <row r="458" s="8" customFormat="1" ht="12" customHeight="1">
      <c r="AN458" t="str" s="74" cm="1">
        <f t="array" ref="AN458">LEFT(D458,3)</f>
      </c>
      <c r="AO458" t="str" s="74" cm="1">
        <f t="array" ref="AO458">LEFT(E458,3)</f>
      </c>
    </row>
    <row r="459" s="8" customFormat="1" ht="12" customHeight="1">
      <c r="AN459" t="str" s="74" cm="1">
        <f t="array" ref="AN459">LEFT(D459,3)</f>
      </c>
      <c r="AO459" t="str" s="74" cm="1">
        <f t="array" ref="AO459">LEFT(E459,3)</f>
      </c>
    </row>
    <row r="460" s="8" customFormat="1" ht="12" customHeight="1">
      <c r="AN460" t="str" s="74" cm="1">
        <f t="array" ref="AN460">LEFT(D460,3)</f>
      </c>
      <c r="AO460" t="str" s="74" cm="1">
        <f t="array" ref="AO460">LEFT(E460,3)</f>
      </c>
    </row>
    <row r="461" s="8" customFormat="1" ht="12" customHeight="1">
      <c r="AN461" t="str" s="74" cm="1">
        <f t="array" ref="AN461">LEFT(D461,3)</f>
      </c>
      <c r="AO461" t="str" s="74" cm="1">
        <f t="array" ref="AO461">LEFT(E461,3)</f>
      </c>
    </row>
    <row r="462" s="8" customFormat="1" ht="12" customHeight="1">
      <c r="AN462" t="str" s="74" cm="1">
        <f t="array" ref="AN462">LEFT(D462,3)</f>
      </c>
      <c r="AO462" t="str" s="74" cm="1">
        <f t="array" ref="AO462">LEFT(E462,3)</f>
      </c>
    </row>
    <row r="463" s="8" customFormat="1" ht="12" customHeight="1">
      <c r="AN463" t="str" s="74" cm="1">
        <f t="array" ref="AN463">LEFT(D463,3)</f>
      </c>
      <c r="AO463" t="str" s="74" cm="1">
        <f t="array" ref="AO463">LEFT(E463,3)</f>
      </c>
    </row>
    <row r="464" s="8" customFormat="1" ht="12" customHeight="1">
      <c r="AN464" t="str" s="74" cm="1">
        <f t="array" ref="AN464">LEFT(D464,3)</f>
      </c>
      <c r="AO464" t="str" s="74" cm="1">
        <f t="array" ref="AO464">LEFT(E464,3)</f>
      </c>
    </row>
    <row r="465" s="8" customFormat="1" ht="12" customHeight="1">
      <c r="AN465" t="str" s="74" cm="1">
        <f t="array" ref="AN465">LEFT(D465,3)</f>
      </c>
      <c r="AO465" t="str" s="74" cm="1">
        <f t="array" ref="AO465">LEFT(E465,3)</f>
      </c>
    </row>
    <row r="466" s="8" customFormat="1" ht="12" customHeight="1">
      <c r="AN466" t="str" s="74" cm="1">
        <f t="array" ref="AN466">LEFT(D466,3)</f>
      </c>
      <c r="AO466" t="str" s="74" cm="1">
        <f t="array" ref="AO466">LEFT(E466,3)</f>
      </c>
    </row>
    <row r="467" s="8" customFormat="1" ht="12" customHeight="1">
      <c r="AN467" t="str" s="74" cm="1">
        <f t="array" ref="AN467">LEFT(D467,3)</f>
      </c>
      <c r="AO467" t="str" s="74" cm="1">
        <f t="array" ref="AO467">LEFT(E467,3)</f>
      </c>
    </row>
    <row r="468" s="8" customFormat="1" ht="12" customHeight="1">
      <c r="AN468" t="str" s="74" cm="1">
        <f t="array" ref="AN468">LEFT(D468,3)</f>
      </c>
      <c r="AO468" t="str" s="74" cm="1">
        <f t="array" ref="AO468">LEFT(E468,3)</f>
      </c>
    </row>
    <row r="469" s="8" customFormat="1" ht="12" customHeight="1">
      <c r="AN469" t="str" s="74" cm="1">
        <f t="array" ref="AN469">LEFT(D469,3)</f>
      </c>
      <c r="AO469" t="str" s="74" cm="1">
        <f t="array" ref="AO469">LEFT(E469,3)</f>
      </c>
    </row>
    <row r="470" s="8" customFormat="1" ht="12" customHeight="1">
      <c r="AN470" t="str" s="74" cm="1">
        <f t="array" ref="AN470">LEFT(D470,3)</f>
      </c>
      <c r="AO470" t="str" s="74" cm="1">
        <f t="array" ref="AO470">LEFT(E470,3)</f>
      </c>
    </row>
    <row r="471" s="8" customFormat="1" ht="12" customHeight="1">
      <c r="AN471" t="str" s="74" cm="1">
        <f t="array" ref="AN471">LEFT(D471,3)</f>
      </c>
      <c r="AO471" t="str" s="74" cm="1">
        <f t="array" ref="AO471">LEFT(E471,3)</f>
      </c>
    </row>
    <row r="472" s="8" customFormat="1" ht="12" customHeight="1">
      <c r="AN472" t="str" s="74" cm="1">
        <f t="array" ref="AN472">LEFT(D472,3)</f>
      </c>
      <c r="AO472" t="str" s="74" cm="1">
        <f t="array" ref="AO472">LEFT(E472,3)</f>
      </c>
    </row>
    <row r="473" s="8" customFormat="1" ht="12" customHeight="1">
      <c r="AN473" t="str" s="74" cm="1">
        <f t="array" ref="AN473">LEFT(D473,3)</f>
      </c>
      <c r="AO473" t="str" s="74" cm="1">
        <f t="array" ref="AO473">LEFT(E473,3)</f>
      </c>
    </row>
    <row r="474" s="8" customFormat="1" ht="12" customHeight="1">
      <c r="AN474" t="str" s="74" cm="1">
        <f t="array" ref="AN474">LEFT(D474,3)</f>
      </c>
      <c r="AO474" t="str" s="74" cm="1">
        <f t="array" ref="AO474">LEFT(E474,3)</f>
      </c>
    </row>
    <row r="475" s="8" customFormat="1" ht="12" customHeight="1">
      <c r="AN475" t="str" s="74" cm="1">
        <f t="array" ref="AN475">LEFT(D475,3)</f>
      </c>
      <c r="AO475" t="str" s="74" cm="1">
        <f t="array" ref="AO475">LEFT(E475,3)</f>
      </c>
    </row>
    <row r="476" s="8" customFormat="1" ht="12" customHeight="1">
      <c r="AN476" t="str" s="74" cm="1">
        <f t="array" ref="AN476">LEFT(D476,3)</f>
      </c>
      <c r="AO476" t="str" s="74" cm="1">
        <f t="array" ref="AO476">LEFT(E476,3)</f>
      </c>
    </row>
    <row r="477" s="8" customFormat="1" ht="12" customHeight="1">
      <c r="AN477" t="str" s="74" cm="1">
        <f t="array" ref="AN477">LEFT(D477,3)</f>
      </c>
      <c r="AO477" t="str" s="74" cm="1">
        <f t="array" ref="AO477">LEFT(E477,3)</f>
      </c>
    </row>
    <row r="478" s="8" customFormat="1" ht="12" customHeight="1">
      <c r="AN478" t="str" s="74" cm="1">
        <f t="array" ref="AN478">LEFT(D478,3)</f>
      </c>
      <c r="AO478" t="str" s="74" cm="1">
        <f t="array" ref="AO478">LEFT(E478,3)</f>
      </c>
    </row>
    <row r="479" s="8" customFormat="1" ht="12" customHeight="1">
      <c r="AN479" t="str" s="74" cm="1">
        <f t="array" ref="AN479">LEFT(D479,3)</f>
      </c>
      <c r="AO479" t="str" s="74" cm="1">
        <f t="array" ref="AO479">LEFT(E479,3)</f>
      </c>
    </row>
    <row r="480" s="8" customFormat="1" ht="12" customHeight="1">
      <c r="AN480" t="str" s="74" cm="1">
        <f t="array" ref="AN480">LEFT(D480,3)</f>
      </c>
      <c r="AO480" t="str" s="74" cm="1">
        <f t="array" ref="AO480">LEFT(E480,3)</f>
      </c>
    </row>
    <row r="481" s="8" customFormat="1" ht="12" customHeight="1">
      <c r="AN481" t="str" s="74" cm="1">
        <f t="array" ref="AN481">LEFT(D481,3)</f>
      </c>
      <c r="AO481" t="str" s="74" cm="1">
        <f t="array" ref="AO481">LEFT(E481,3)</f>
      </c>
    </row>
    <row r="482" s="8" customFormat="1" ht="12" customHeight="1">
      <c r="AN482" t="str" s="74" cm="1">
        <f t="array" ref="AN482">LEFT(D482,3)</f>
      </c>
      <c r="AO482" t="str" s="74" cm="1">
        <f t="array" ref="AO482">LEFT(E482,3)</f>
      </c>
    </row>
    <row r="483" s="8" customFormat="1" ht="12" customHeight="1">
      <c r="AN483" t="str" s="74" cm="1">
        <f t="array" ref="AN483">LEFT(D483,3)</f>
      </c>
      <c r="AO483" t="str" s="74" cm="1">
        <f t="array" ref="AO483">LEFT(E483,3)</f>
      </c>
    </row>
    <row r="484" s="8" customFormat="1" ht="12" customHeight="1">
      <c r="AN484" t="str" s="74" cm="1">
        <f t="array" ref="AN484">LEFT(D484,3)</f>
      </c>
      <c r="AO484" t="str" s="74" cm="1">
        <f t="array" ref="AO484">LEFT(E484,3)</f>
      </c>
    </row>
    <row r="485" s="8" customFormat="1" ht="12" customHeight="1">
      <c r="AN485" t="str" s="74" cm="1">
        <f t="array" ref="AN485">LEFT(D485,3)</f>
      </c>
      <c r="AO485" t="str" s="74" cm="1">
        <f t="array" ref="AO485">LEFT(E485,3)</f>
      </c>
    </row>
    <row r="486" s="8" customFormat="1" ht="12" customHeight="1">
      <c r="AN486" t="str" s="74" cm="1">
        <f t="array" ref="AN486">LEFT(D486,3)</f>
      </c>
      <c r="AO486" t="str" s="74" cm="1">
        <f t="array" ref="AO486">LEFT(E486,3)</f>
      </c>
    </row>
    <row r="487" s="8" customFormat="1" ht="12" customHeight="1">
      <c r="AN487" t="str" s="74" cm="1">
        <f t="array" ref="AN487">LEFT(D487,3)</f>
      </c>
      <c r="AO487" t="str" s="74" cm="1">
        <f t="array" ref="AO487">LEFT(E487,3)</f>
      </c>
    </row>
    <row r="488" s="8" customFormat="1" ht="12" customHeight="1">
      <c r="AN488" t="str" s="74" cm="1">
        <f t="array" ref="AN488">LEFT(D488,3)</f>
      </c>
      <c r="AO488" t="str" s="74" cm="1">
        <f t="array" ref="AO488">LEFT(E488,3)</f>
      </c>
    </row>
    <row r="489" s="8" customFormat="1" ht="12" customHeight="1">
      <c r="AN489" t="str" s="74" cm="1">
        <f t="array" ref="AN489">LEFT(D489,3)</f>
      </c>
      <c r="AO489" t="str" s="74" cm="1">
        <f t="array" ref="AO489">LEFT(E489,3)</f>
      </c>
    </row>
    <row r="490" s="8" customFormat="1" ht="12" customHeight="1">
      <c r="AN490" t="str" s="74" cm="1">
        <f t="array" ref="AN490">LEFT(D490,3)</f>
      </c>
      <c r="AO490" t="str" s="74" cm="1">
        <f t="array" ref="AO490">LEFT(E490,3)</f>
      </c>
    </row>
    <row r="491" s="8" customFormat="1" ht="12" customHeight="1">
      <c r="AN491" t="str" s="74" cm="1">
        <f t="array" ref="AN491">LEFT(D491,3)</f>
      </c>
      <c r="AO491" t="str" s="74" cm="1">
        <f t="array" ref="AO491">LEFT(E491,3)</f>
      </c>
    </row>
    <row r="492" s="8" customFormat="1" ht="12" customHeight="1">
      <c r="AN492" t="str" s="74" cm="1">
        <f t="array" ref="AN492">LEFT(D492,3)</f>
      </c>
      <c r="AO492" t="str" s="74" cm="1">
        <f t="array" ref="AO492">LEFT(E492,3)</f>
      </c>
    </row>
    <row r="493" s="8" customFormat="1" ht="12" customHeight="1">
      <c r="AN493" t="str" s="74" cm="1">
        <f t="array" ref="AN493">LEFT(D493,3)</f>
      </c>
      <c r="AO493" t="str" s="74" cm="1">
        <f t="array" ref="AO493">LEFT(E493,3)</f>
      </c>
    </row>
    <row r="494" s="8" customFormat="1" ht="12" customHeight="1">
      <c r="AN494" t="str" s="74" cm="1">
        <f t="array" ref="AN494">LEFT(D494,3)</f>
      </c>
      <c r="AO494" t="str" s="74" cm="1">
        <f t="array" ref="AO494">LEFT(E494,3)</f>
      </c>
    </row>
    <row r="495" s="8" customFormat="1" ht="12" customHeight="1">
      <c r="AN495" t="str" s="74" cm="1">
        <f t="array" ref="AN495">LEFT(D495,3)</f>
      </c>
      <c r="AO495" t="str" s="74" cm="1">
        <f t="array" ref="AO495">LEFT(E495,3)</f>
      </c>
    </row>
    <row r="496" s="8" customFormat="1" ht="12" customHeight="1">
      <c r="AN496" t="str" s="74" cm="1">
        <f t="array" ref="AN496">LEFT(D496,3)</f>
      </c>
      <c r="AO496" t="str" s="74" cm="1">
        <f t="array" ref="AO496">LEFT(E496,3)</f>
      </c>
    </row>
    <row r="497" s="8" customFormat="1" ht="12" customHeight="1">
      <c r="AN497" t="str" s="74" cm="1">
        <f t="array" ref="AN497">LEFT(D497,3)</f>
      </c>
      <c r="AO497" t="str" s="74" cm="1">
        <f t="array" ref="AO497">LEFT(E497,3)</f>
      </c>
    </row>
    <row r="498" s="8" customFormat="1" ht="12" customHeight="1">
      <c r="AN498" t="str" s="74" cm="1">
        <f t="array" ref="AN498">LEFT(D498,3)</f>
      </c>
      <c r="AO498" t="str" s="74" cm="1">
        <f t="array" ref="AO498">LEFT(E498,3)</f>
      </c>
    </row>
    <row r="499" s="8" customFormat="1" ht="12" customHeight="1">
      <c r="AN499" t="str" s="74" cm="1">
        <f t="array" ref="AN499">LEFT(D499,3)</f>
      </c>
      <c r="AO499" t="str" s="74" cm="1">
        <f t="array" ref="AO499">LEFT(E499,3)</f>
      </c>
    </row>
    <row r="500" s="8" customFormat="1" ht="12" customHeight="1">
      <c r="AN500" t="str" s="74" cm="1">
        <f t="array" ref="AN500">LEFT(D500,3)</f>
      </c>
      <c r="AO500" t="str" s="74" cm="1">
        <f t="array" ref="AO500">LEFT(E500,3)</f>
      </c>
    </row>
    <row r="501" s="8" customFormat="1" ht="12" customHeight="1">
      <c r="AN501" t="str" s="74" cm="1">
        <f t="array" ref="AN501">LEFT(D501,3)</f>
      </c>
      <c r="AO501" t="str" s="74" cm="1">
        <f t="array" ref="AO501">LEFT(E501,3)</f>
      </c>
    </row>
    <row r="502" s="8" customFormat="1" ht="12" customHeight="1">
      <c r="AN502" t="str" s="74" cm="1">
        <f t="array" ref="AN502">LEFT(D502,3)</f>
      </c>
      <c r="AO502" t="str" s="74" cm="1">
        <f t="array" ref="AO502">LEFT(E502,3)</f>
      </c>
    </row>
    <row r="503" s="8" customFormat="1" ht="12" customHeight="1">
      <c r="AN503" t="str" s="74" cm="1">
        <f t="array" ref="AN503">LEFT(D503,3)</f>
      </c>
      <c r="AO503" t="str" s="74" cm="1">
        <f t="array" ref="AO503">LEFT(E503,3)</f>
      </c>
    </row>
    <row r="504" s="8" customFormat="1" ht="12" customHeight="1">
      <c r="AN504" t="str" s="74" cm="1">
        <f t="array" ref="AN504">LEFT(D504,3)</f>
      </c>
      <c r="AO504" t="str" s="74" cm="1">
        <f t="array" ref="AO504">LEFT(E504,3)</f>
      </c>
    </row>
    <row r="505" s="8" customFormat="1" ht="12" customHeight="1">
      <c r="AN505" t="str" s="74" cm="1">
        <f t="array" ref="AN505">LEFT(D505,3)</f>
      </c>
      <c r="AO505" t="str" s="74" cm="1">
        <f t="array" ref="AO505">LEFT(E505,3)</f>
      </c>
    </row>
    <row r="506" s="8" customFormat="1" ht="12" customHeight="1">
      <c r="AN506" t="str" s="74" cm="1">
        <f t="array" ref="AN506">LEFT(D506,3)</f>
      </c>
      <c r="AO506" t="str" s="74" cm="1">
        <f t="array" ref="AO506">LEFT(E506,3)</f>
      </c>
    </row>
    <row r="507" s="8" customFormat="1" ht="12" customHeight="1">
      <c r="AN507" t="str" s="74" cm="1">
        <f t="array" ref="AN507">LEFT(D507,3)</f>
      </c>
      <c r="AO507" t="str" s="74" cm="1">
        <f t="array" ref="AO507">LEFT(E507,3)</f>
      </c>
    </row>
    <row r="508" s="8" customFormat="1" ht="12" customHeight="1">
      <c r="AN508" t="str" s="74" cm="1">
        <f t="array" ref="AN508">LEFT(D508,3)</f>
      </c>
      <c r="AO508" t="str" s="74" cm="1">
        <f t="array" ref="AO508">LEFT(E508,3)</f>
      </c>
    </row>
    <row r="509" s="8" customFormat="1" ht="12" customHeight="1">
      <c r="AN509" t="str" s="74" cm="1">
        <f t="array" ref="AN509">LEFT(D509,3)</f>
      </c>
      <c r="AO509" t="str" s="74" cm="1">
        <f t="array" ref="AO509">LEFT(E509,3)</f>
      </c>
    </row>
    <row r="510" s="8" customFormat="1" ht="12" customHeight="1">
      <c r="AN510" t="str" s="74" cm="1">
        <f t="array" ref="AN510">LEFT(D510,3)</f>
      </c>
      <c r="AO510" t="str" s="74" cm="1">
        <f t="array" ref="AO510">LEFT(E510,3)</f>
      </c>
    </row>
    <row r="511" s="8" customFormat="1" ht="12" customHeight="1">
      <c r="AN511" t="str" s="74" cm="1">
        <f t="array" ref="AN511">LEFT(D511,3)</f>
      </c>
      <c r="AO511" t="str" s="74" cm="1">
        <f t="array" ref="AO511">LEFT(E511,3)</f>
      </c>
    </row>
    <row r="512" s="8" customFormat="1" ht="12" customHeight="1">
      <c r="AN512" t="str" s="74" cm="1">
        <f t="array" ref="AN512">LEFT(D512,3)</f>
      </c>
      <c r="AO512" t="str" s="74" cm="1">
        <f t="array" ref="AO512">LEFT(E512,3)</f>
      </c>
    </row>
    <row r="513" s="8" customFormat="1" ht="12" customHeight="1">
      <c r="AN513" t="str" s="74" cm="1">
        <f t="array" ref="AN513">LEFT(D513,3)</f>
      </c>
      <c r="AO513" t="str" s="74" cm="1">
        <f t="array" ref="AO513">LEFT(E513,3)</f>
      </c>
    </row>
    <row r="514" s="8" customFormat="1" ht="12" customHeight="1">
      <c r="AN514" t="str" s="74" cm="1">
        <f t="array" ref="AN514">LEFT(D514,3)</f>
      </c>
      <c r="AO514" t="str" s="74" cm="1">
        <f t="array" ref="AO514">LEFT(E514,3)</f>
      </c>
    </row>
    <row r="515" s="8" customFormat="1" ht="12" customHeight="1">
      <c r="AN515" t="str" s="74" cm="1">
        <f t="array" ref="AN515">LEFT(D515,3)</f>
      </c>
      <c r="AO515" t="str" s="74" cm="1">
        <f t="array" ref="AO515">LEFT(E515,3)</f>
      </c>
    </row>
    <row r="516" s="8" customFormat="1" ht="12" customHeight="1">
      <c r="AN516" t="str" s="74" cm="1">
        <f t="array" ref="AN516">LEFT(D516,3)</f>
      </c>
      <c r="AO516" t="str" s="74" cm="1">
        <f t="array" ref="AO516">LEFT(E516,3)</f>
      </c>
    </row>
    <row r="517" s="8" customFormat="1" ht="12" customHeight="1">
      <c r="AN517" t="str" s="74" cm="1">
        <f t="array" ref="AN517">LEFT(D517,3)</f>
      </c>
      <c r="AO517" t="str" s="74" cm="1">
        <f t="array" ref="AO517">LEFT(E517,3)</f>
      </c>
    </row>
    <row r="518" s="8" customFormat="1" ht="12" customHeight="1">
      <c r="AN518" t="str" s="74" cm="1">
        <f t="array" ref="AN518">LEFT(D518,3)</f>
      </c>
      <c r="AO518" t="str" s="74" cm="1">
        <f t="array" ref="AO518">LEFT(E518,3)</f>
      </c>
    </row>
    <row r="519" s="8" customFormat="1" ht="12" customHeight="1">
      <c r="AN519" t="str" s="74" cm="1">
        <f t="array" ref="AN519">LEFT(D519,3)</f>
      </c>
      <c r="AO519" t="str" s="74" cm="1">
        <f t="array" ref="AO519">LEFT(E519,3)</f>
      </c>
    </row>
    <row r="520" s="8" customFormat="1" ht="12" customHeight="1">
      <c r="AN520" t="str" s="74" cm="1">
        <f t="array" ref="AN520">LEFT(D520,3)</f>
      </c>
      <c r="AO520" t="str" s="74" cm="1">
        <f t="array" ref="AO520">LEFT(E520,3)</f>
      </c>
    </row>
    <row r="521" s="8" customFormat="1" ht="12" customHeight="1">
      <c r="AN521" t="str" s="74" cm="1">
        <f t="array" ref="AN521">LEFT(D521,3)</f>
      </c>
      <c r="AO521" t="str" s="74" cm="1">
        <f t="array" ref="AO521">LEFT(E521,3)</f>
      </c>
    </row>
    <row r="522" s="8" customFormat="1" ht="12" customHeight="1">
      <c r="AN522" t="str" s="74" cm="1">
        <f t="array" ref="AN522">LEFT(D522,3)</f>
      </c>
      <c r="AO522" t="str" s="74" cm="1">
        <f t="array" ref="AO522">LEFT(E522,3)</f>
      </c>
    </row>
    <row r="523" s="8" customFormat="1" ht="12" customHeight="1">
      <c r="AN523" t="str" s="74" cm="1">
        <f t="array" ref="AN523">LEFT(D523,3)</f>
      </c>
      <c r="AO523" t="str" s="74" cm="1">
        <f t="array" ref="AO523">LEFT(E523,3)</f>
      </c>
    </row>
    <row r="524" s="8" customFormat="1" ht="12" customHeight="1">
      <c r="AN524" t="str" s="74" cm="1">
        <f t="array" ref="AN524">LEFT(D524,3)</f>
      </c>
      <c r="AO524" t="str" s="74" cm="1">
        <f t="array" ref="AO524">LEFT(E524,3)</f>
      </c>
    </row>
    <row r="525" s="8" customFormat="1" ht="12" customHeight="1">
      <c r="AN525" t="str" s="74" cm="1">
        <f t="array" ref="AN525">LEFT(D525,3)</f>
      </c>
      <c r="AO525" t="str" s="74" cm="1">
        <f t="array" ref="AO525">LEFT(E525,3)</f>
      </c>
    </row>
    <row r="526" s="8" customFormat="1" ht="12" customHeight="1">
      <c r="AN526" t="str" s="74" cm="1">
        <f t="array" ref="AN526">LEFT(D526,3)</f>
      </c>
      <c r="AO526" t="str" s="74" cm="1">
        <f t="array" ref="AO526">LEFT(E526,3)</f>
      </c>
    </row>
    <row r="527" s="8" customFormat="1" ht="12" customHeight="1">
      <c r="AN527" t="str" s="74" cm="1">
        <f t="array" ref="AN527">LEFT(D527,3)</f>
      </c>
      <c r="AO527" t="str" s="74" cm="1">
        <f t="array" ref="AO527">LEFT(E527,3)</f>
      </c>
    </row>
    <row r="528" s="8" customFormat="1" ht="12" customHeight="1">
      <c r="AN528" t="str" s="74" cm="1">
        <f t="array" ref="AN528">LEFT(D528,3)</f>
      </c>
      <c r="AO528" t="str" s="74" cm="1">
        <f t="array" ref="AO528">LEFT(E528,3)</f>
      </c>
    </row>
    <row r="529" s="8" customFormat="1" ht="12" customHeight="1">
      <c r="AN529" t="str" s="74" cm="1">
        <f t="array" ref="AN529">LEFT(D529,3)</f>
      </c>
      <c r="AO529" t="str" s="74" cm="1">
        <f t="array" ref="AO529">LEFT(E529,3)</f>
      </c>
    </row>
    <row r="530" s="8" customFormat="1" ht="12" customHeight="1">
      <c r="AN530" t="str" s="74" cm="1">
        <f t="array" ref="AN530">LEFT(D530,3)</f>
      </c>
      <c r="AO530" t="str" s="74" cm="1">
        <f t="array" ref="AO530">LEFT(E530,3)</f>
      </c>
    </row>
    <row r="531" s="8" customFormat="1" ht="12" customHeight="1">
      <c r="AN531" t="str" s="74" cm="1">
        <f t="array" ref="AN531">LEFT(D531,3)</f>
      </c>
      <c r="AO531" t="str" s="74" cm="1">
        <f t="array" ref="AO531">LEFT(E531,3)</f>
      </c>
    </row>
    <row r="532" s="8" customFormat="1" ht="12" customHeight="1">
      <c r="AN532" t="str" s="74" cm="1">
        <f t="array" ref="AN532">LEFT(D532,3)</f>
      </c>
      <c r="AO532" t="str" s="74" cm="1">
        <f t="array" ref="AO532">LEFT(E532,3)</f>
      </c>
    </row>
    <row r="533" s="8" customFormat="1" ht="12" customHeight="1">
      <c r="AN533" t="str" s="74" cm="1">
        <f t="array" ref="AN533">LEFT(D533,3)</f>
      </c>
      <c r="AO533" t="str" s="74" cm="1">
        <f t="array" ref="AO533">LEFT(E533,3)</f>
      </c>
    </row>
    <row r="534" s="8" customFormat="1" ht="12" customHeight="1">
      <c r="AN534" t="str" s="74" cm="1">
        <f t="array" ref="AN534">LEFT(D534,3)</f>
      </c>
      <c r="AO534" t="str" s="74" cm="1">
        <f t="array" ref="AO534">LEFT(E534,3)</f>
      </c>
    </row>
    <row r="535" s="8" customFormat="1" ht="12" customHeight="1">
      <c r="AN535" t="str" s="74" cm="1">
        <f t="array" ref="AN535">LEFT(D535,3)</f>
      </c>
      <c r="AO535" t="str" s="74" cm="1">
        <f t="array" ref="AO535">LEFT(E535,3)</f>
      </c>
    </row>
    <row r="536" s="8" customFormat="1" ht="12" customHeight="1">
      <c r="AN536" t="str" s="74" cm="1">
        <f t="array" ref="AN536">LEFT(D536,3)</f>
      </c>
      <c r="AO536" t="str" s="74" cm="1">
        <f t="array" ref="AO536">LEFT(E536,3)</f>
      </c>
    </row>
    <row r="537" s="8" customFormat="1" ht="12" customHeight="1">
      <c r="AN537" t="str" s="74" cm="1">
        <f t="array" ref="AN537">LEFT(D537,3)</f>
      </c>
      <c r="AO537" t="str" s="74" cm="1">
        <f t="array" ref="AO537">LEFT(E537,3)</f>
      </c>
    </row>
    <row r="538" s="8" customFormat="1" ht="12" customHeight="1">
      <c r="AN538" t="str" s="74" cm="1">
        <f t="array" ref="AN538">LEFT(D538,3)</f>
      </c>
      <c r="AO538" t="str" s="74" cm="1">
        <f t="array" ref="AO538">LEFT(E538,3)</f>
      </c>
    </row>
    <row r="539" s="8" customFormat="1" ht="12" customHeight="1">
      <c r="AN539" t="str" s="74" cm="1">
        <f t="array" ref="AN539">LEFT(D539,3)</f>
      </c>
      <c r="AO539" t="str" s="74" cm="1">
        <f t="array" ref="AO539">LEFT(E539,3)</f>
      </c>
    </row>
    <row r="540" s="8" customFormat="1" ht="12" customHeight="1">
      <c r="AN540" t="str" s="74" cm="1">
        <f t="array" ref="AN540">LEFT(D540,3)</f>
      </c>
      <c r="AO540" t="str" s="74" cm="1">
        <f t="array" ref="AO540">LEFT(E540,3)</f>
      </c>
    </row>
    <row r="541" s="8" customFormat="1" ht="12" customHeight="1">
      <c r="AN541" t="str" s="74" cm="1">
        <f t="array" ref="AN541">LEFT(D541,3)</f>
      </c>
      <c r="AO541" t="str" s="74" cm="1">
        <f t="array" ref="AO541">LEFT(E541,3)</f>
      </c>
    </row>
    <row r="542" s="8" customFormat="1" ht="12" customHeight="1">
      <c r="AN542" t="str" s="74" cm="1">
        <f t="array" ref="AN542">LEFT(D542,3)</f>
      </c>
      <c r="AO542" t="str" s="74" cm="1">
        <f t="array" ref="AO542">LEFT(E542,3)</f>
      </c>
    </row>
    <row r="543" s="8" customFormat="1" ht="12" customHeight="1">
      <c r="AN543" t="str" s="74" cm="1">
        <f t="array" ref="AN543">LEFT(D543,3)</f>
      </c>
      <c r="AO543" t="str" s="74" cm="1">
        <f t="array" ref="AO543">LEFT(E543,3)</f>
      </c>
    </row>
    <row r="544" s="8" customFormat="1" ht="12" customHeight="1">
      <c r="AN544" t="str" s="74" cm="1">
        <f t="array" ref="AN544">LEFT(D544,3)</f>
      </c>
      <c r="AO544" t="str" s="74" cm="1">
        <f t="array" ref="AO544">LEFT(E544,3)</f>
      </c>
    </row>
  </sheetData>
  <mergeCells count="45">
    <mergeCell ref="B101:M101"/>
    <mergeCell ref="B106:AD106"/>
    <mergeCell ref="B107:X107"/>
    <mergeCell ref="B109:X109"/>
    <mergeCell ref="F111:Q111"/>
    <mergeCell ref="Y111:Z111"/>
    <mergeCell ref="AA15:AA17"/>
    <mergeCell ref="AB15:AB17"/>
    <mergeCell ref="AC15:AC17"/>
    <mergeCell ref="AD15:AD17"/>
    <mergeCell ref="R16:R17"/>
    <mergeCell ref="S16:S17"/>
    <mergeCell ref="T16:T17"/>
    <mergeCell ref="U16:U17"/>
    <mergeCell ref="V16:V17"/>
    <mergeCell ref="W16:W17"/>
    <mergeCell ref="Z15:Z17"/>
    <mergeCell ref="O15:O17"/>
    <mergeCell ref="P15:P17"/>
    <mergeCell ref="Q15:Q17"/>
    <mergeCell ref="R15:X15"/>
    <mergeCell ref="Y15:Y17"/>
    <mergeCell ref="X16:X17"/>
    <mergeCell ref="N15:N17"/>
    <mergeCell ref="B11:H11"/>
    <mergeCell ref="I11:M11"/>
    <mergeCell ref="B13:Y13"/>
    <mergeCell ref="B15:B17"/>
    <mergeCell ref="C15:C17"/>
    <mergeCell ref="D15:D17"/>
    <mergeCell ref="E15:E17"/>
    <mergeCell ref="F15:F17"/>
    <mergeCell ref="G15:G17"/>
    <mergeCell ref="H15:H17"/>
    <mergeCell ref="I15:I17"/>
    <mergeCell ref="J15:J17"/>
    <mergeCell ref="K15:K17"/>
    <mergeCell ref="L15:L17"/>
    <mergeCell ref="M15:M17"/>
    <mergeCell ref="AC1:AD1"/>
    <mergeCell ref="B2:AD2"/>
    <mergeCell ref="B3:AD3"/>
    <mergeCell ref="B9:Y9"/>
    <mergeCell ref="B10:H10"/>
    <mergeCell ref="I10:M10"/>
  </mergeCells>
  <dataValidations count="12">
    <dataValidation type="list" allowBlank="1" showInputMessage="1" showErrorMessage="1" sqref="M5 L19:L100">
      <formula1>"2021,2022,2023,2024,2025,2026,2027,2028,2029"</formula1>
    </dataValidation>
    <dataValidation type="list" allowBlank="1" showInputMessage="1" showErrorMessage="1" sqref="O5">
      <formula1>"sausio,vasario,kovo,balandžio,gegužės,birželio,liepos,rugpjūčio,rugsėjo,spalio,lapkričio,gruodžio"</formula1>
    </dataValidation>
    <dataValidation type="list" allowBlank="1" showInputMessage="1" showErrorMessage="1" sqref="Q5">
      <formula1>"1,2,3,4,5,6,7,8,9,10,11,12,13,14,15,16,17,18,19,20,21,22,23,24,25,26,27,28,29,30,31"</formula1>
    </dataValidation>
    <dataValidation type="list" allowBlank="1" showInputMessage="1" showErrorMessage="1" sqref="H19:H100">
      <formula1>"Terminuota,Neterminuota"</formula1>
    </dataValidation>
    <dataValidation type="list" allowBlank="1" showInputMessage="1" showErrorMessage="1" sqref="J19:J100">
      <formula1>"Biudžetinė,Verslo įm. ir kt.,Kitos organizacijos**"</formula1>
    </dataValidation>
    <dataValidation type="list" allowBlank="1" showInputMessage="1" showErrorMessage="1" sqref="M19:M100">
      <formula1>"Sausis,Vasaris,Kovas,Balandis,Gegužė,Birželis,Liepa,Rugpjūtis,Rugsėjis,Spalis,Lapkritis,Gruodis"</formula1>
    </dataValidation>
    <dataValidation type="list" allowBlank="1" showInputMessage="1" showErrorMessage="1" sqref="N19:N100">
      <formula1>"Valandinis,Mėnesinis"</formula1>
    </dataValidation>
    <dataValidation type="list" allowBlank="1" showInputMessage="1" showErrorMessage="1" sqref="Z19:Z21">
      <formula1>"5,6,5"</formula1>
    </dataValidation>
    <dataValidation type="list" allowBlank="1" showInputMessage="1" showErrorMessage="1" sqref="AA19">
      <formula1>"20,21,22,23,24,25,26,27,28,29,30,31,32,33,34,35,36,37,38,39,40,41,42,43,44,45,46,47,48,49,50"</formula1>
    </dataValidation>
    <dataValidation type="list" allowBlank="1" showInputMessage="1" showErrorMessage="1" sqref="AA20:AA21">
      <formula1>"20,21,22,23,24,25,26,27,28,29,30,31,32,33,34,35,36,37,38,39,40,41,42,43,44,45,46,47,48,49,50"</formula1>
    </dataValidation>
    <dataValidation type="list" allowBlank="1" showInputMessage="1" showErrorMessage="1" sqref="Z22:Z100">
      <formula1>"5,6"</formula1>
    </dataValidation>
    <dataValidation type="list" allowBlank="1" showInputMessage="1" showErrorMessage="1" sqref="AA22:AA100">
      <formula1>"20,21,22,23,24,25,26,27,28,29,30,31,32,33,34,35,36,37,38,39,40,41,42,43,44,45,46,47,48,49,50"</formula1>
    </dataValidation>
  </dataValidations>
  <pageMargins left="0.23622" right="0.75" top="0.23622" bottom="0.275591" header="0.19685" footer="0.23622"/>
  <pageSetup firstPageNumber="1" fitToHeight="1" fitToWidth="1" scale="100" useFirstPageNumber="0" orientation="landscape" pageOrder="downThenOver"/>
  <headerFooter>
    <oddFooter>&amp;C&amp;"Helvetica Neue,Regular"&amp;12&amp;K000000&amp;P</oddFooter>
  </headerFooter>
  <drawing r:id="rId1"/>
  <legacyDrawing r:id="rId2"/>
</worksheet>
</file>

<file path=xl/worksheets/sheet4.xml><?xml version="1.0" encoding="utf-8"?>
<worksheet xmlns:r="http://schemas.openxmlformats.org/officeDocument/2006/relationships" xmlns="http://schemas.openxmlformats.org/spreadsheetml/2006/main">
  <sheetPr>
    <pageSetUpPr fitToPage="1"/>
  </sheetPr>
  <dimension ref="A1:AH18"/>
  <sheetViews>
    <sheetView workbookViewId="0" showGridLines="0" defaultGridColor="1"/>
  </sheetViews>
  <sheetFormatPr defaultColWidth="9" defaultRowHeight="12" customHeight="1" outlineLevelRow="0" outlineLevelCol="0"/>
  <cols>
    <col min="1" max="1" width="28.4219" style="126" customWidth="1"/>
    <col min="2" max="2" width="16.2109" style="126" customWidth="1"/>
    <col min="3" max="3" width="4" style="126" customWidth="1"/>
    <col min="4" max="4" width="5.21094" style="126" customWidth="1"/>
    <col min="5" max="5" width="6.42188" style="126" customWidth="1"/>
    <col min="6" max="9" width="6" style="126" customWidth="1"/>
    <col min="10" max="10" width="7" style="126" customWidth="1"/>
    <col min="11" max="23" width="6" style="126" customWidth="1"/>
    <col min="24" max="24" width="7.21094" style="126" customWidth="1"/>
    <col min="25" max="34" width="6" style="126" customWidth="1"/>
    <col min="35" max="16384" width="9" style="126" customWidth="1"/>
  </cols>
  <sheetData>
    <row r="1" ht="12" customHeight="1">
      <c r="A1" s="127"/>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row>
    <row r="2" ht="12" customHeight="1">
      <c r="A2" t="s" s="128">
        <v>90</v>
      </c>
      <c r="B2" s="127"/>
      <c r="C2" s="127"/>
      <c r="D2" s="127"/>
      <c r="E2" s="127"/>
      <c r="F2" s="127"/>
      <c r="G2" s="127"/>
      <c r="H2" s="127"/>
      <c r="I2" s="127"/>
      <c r="J2" s="127"/>
      <c r="K2" s="127"/>
      <c r="L2" s="127"/>
      <c r="M2" s="127"/>
      <c r="N2" s="127"/>
      <c r="O2" s="127"/>
      <c r="P2" s="127"/>
      <c r="Q2" s="127"/>
      <c r="R2" s="127"/>
      <c r="S2" s="127"/>
      <c r="T2" s="127"/>
      <c r="U2" s="127"/>
      <c r="V2" s="127"/>
      <c r="W2" s="127"/>
      <c r="X2" s="127"/>
      <c r="Y2" s="127"/>
      <c r="Z2" s="127"/>
      <c r="AA2" s="127"/>
      <c r="AB2" s="127"/>
      <c r="AC2" s="127"/>
      <c r="AD2" s="127"/>
      <c r="AE2" s="127"/>
      <c r="AF2" s="127"/>
      <c r="AG2" s="127"/>
      <c r="AH2" s="127"/>
    </row>
    <row r="3" ht="12" customHeight="1">
      <c r="A3" s="129"/>
      <c r="B3" s="127"/>
      <c r="C3" s="127"/>
      <c r="D3" s="127"/>
      <c r="E3" s="127"/>
      <c r="F3" s="127"/>
      <c r="G3" s="127"/>
      <c r="H3" s="127"/>
      <c r="I3" s="127"/>
      <c r="J3" s="127"/>
      <c r="K3" s="127"/>
      <c r="L3" s="127"/>
      <c r="M3" s="127"/>
      <c r="N3" s="127"/>
      <c r="O3" s="127"/>
      <c r="P3" s="127"/>
      <c r="Q3" s="127"/>
      <c r="R3" s="127"/>
      <c r="S3" s="127"/>
      <c r="T3" s="127"/>
      <c r="U3" s="127"/>
      <c r="V3" s="127"/>
      <c r="W3" s="127"/>
      <c r="X3" s="127"/>
      <c r="Y3" s="127"/>
      <c r="Z3" s="127"/>
      <c r="AA3" s="127"/>
      <c r="AB3" s="127"/>
      <c r="AC3" s="127"/>
      <c r="AD3" s="127"/>
      <c r="AE3" s="127"/>
      <c r="AF3" s="127"/>
      <c r="AG3" s="127"/>
      <c r="AH3" s="127"/>
    </row>
    <row r="4" ht="19.5" customHeight="1">
      <c r="A4" t="s" s="130">
        <v>91</v>
      </c>
      <c r="B4" s="131"/>
      <c r="C4" s="131"/>
      <c r="D4" s="131"/>
      <c r="E4" s="131"/>
      <c r="F4" s="131"/>
      <c r="G4" s="131"/>
      <c r="H4" s="131"/>
      <c r="I4" s="131"/>
      <c r="J4" s="131"/>
      <c r="K4" s="131"/>
      <c r="L4" s="131"/>
      <c r="M4" s="131"/>
      <c r="N4" s="131"/>
      <c r="O4" s="131"/>
      <c r="P4" s="131"/>
      <c r="Q4" s="131"/>
      <c r="R4" s="131"/>
      <c r="S4" s="131"/>
      <c r="T4" s="131"/>
      <c r="U4" s="131"/>
      <c r="V4" s="131"/>
      <c r="W4" s="131"/>
      <c r="X4" s="131"/>
      <c r="Y4" s="131"/>
      <c r="Z4" s="131"/>
      <c r="AA4" s="131"/>
      <c r="AB4" s="131"/>
      <c r="AC4" s="131"/>
      <c r="AD4" s="131"/>
      <c r="AE4" s="131"/>
      <c r="AF4" s="131"/>
      <c r="AG4" s="131"/>
      <c r="AH4" s="131"/>
    </row>
    <row r="5" ht="23.7" customHeight="1">
      <c r="A5" t="s" s="132">
        <v>92</v>
      </c>
      <c r="B5" s="133"/>
      <c r="C5" s="134"/>
      <c r="D5" t="s" s="135">
        <v>93</v>
      </c>
      <c r="E5" s="136"/>
      <c r="F5" s="136"/>
      <c r="G5" s="136"/>
      <c r="H5" s="136"/>
      <c r="I5" s="136"/>
      <c r="J5" s="136"/>
      <c r="K5" s="136"/>
      <c r="L5" s="136"/>
      <c r="M5" s="136"/>
      <c r="N5" s="136"/>
      <c r="O5" s="136"/>
      <c r="P5" s="136"/>
      <c r="Q5" s="136"/>
      <c r="R5" s="136"/>
      <c r="S5" s="136"/>
      <c r="T5" s="136"/>
      <c r="U5" s="136"/>
      <c r="V5" s="136"/>
      <c r="W5" s="136"/>
      <c r="X5" s="136"/>
      <c r="Y5" s="136"/>
      <c r="Z5" s="136"/>
      <c r="AA5" s="136"/>
      <c r="AB5" s="136"/>
      <c r="AC5" s="136"/>
      <c r="AD5" s="136"/>
      <c r="AE5" s="136"/>
      <c r="AF5" s="136"/>
      <c r="AG5" s="136"/>
      <c r="AH5" s="137"/>
    </row>
    <row r="6" ht="12" customHeight="1">
      <c r="A6" s="138"/>
      <c r="B6" s="139"/>
      <c r="C6" s="140"/>
      <c r="D6" s="141">
        <v>20</v>
      </c>
      <c r="E6" s="141">
        <v>21</v>
      </c>
      <c r="F6" s="141">
        <v>22</v>
      </c>
      <c r="G6" s="141">
        <v>23</v>
      </c>
      <c r="H6" s="141">
        <v>24</v>
      </c>
      <c r="I6" s="141">
        <v>25</v>
      </c>
      <c r="J6" s="141">
        <v>26</v>
      </c>
      <c r="K6" s="141">
        <v>27</v>
      </c>
      <c r="L6" s="141">
        <v>28</v>
      </c>
      <c r="M6" s="141">
        <v>29</v>
      </c>
      <c r="N6" s="141">
        <v>30</v>
      </c>
      <c r="O6" s="141">
        <v>31</v>
      </c>
      <c r="P6" s="141">
        <v>32</v>
      </c>
      <c r="Q6" s="141">
        <v>33</v>
      </c>
      <c r="R6" s="141">
        <v>34</v>
      </c>
      <c r="S6" s="141">
        <v>35</v>
      </c>
      <c r="T6" s="141">
        <v>36</v>
      </c>
      <c r="U6" s="141">
        <v>37</v>
      </c>
      <c r="V6" s="141">
        <v>38</v>
      </c>
      <c r="W6" s="141">
        <v>39</v>
      </c>
      <c r="X6" s="141">
        <v>40</v>
      </c>
      <c r="Y6" s="141">
        <v>41</v>
      </c>
      <c r="Z6" s="141">
        <v>42</v>
      </c>
      <c r="AA6" s="141">
        <v>43</v>
      </c>
      <c r="AB6" s="141">
        <v>44</v>
      </c>
      <c r="AC6" s="141">
        <v>45</v>
      </c>
      <c r="AD6" s="141">
        <v>46</v>
      </c>
      <c r="AE6" s="141">
        <v>47</v>
      </c>
      <c r="AF6" s="141">
        <v>48</v>
      </c>
      <c r="AG6" s="141">
        <v>49</v>
      </c>
      <c r="AH6" s="141">
        <v>50</v>
      </c>
    </row>
    <row r="7" ht="12" customHeight="1">
      <c r="A7" t="s" s="142">
        <v>94</v>
      </c>
      <c r="B7" s="143"/>
      <c r="C7" s="144"/>
      <c r="D7" s="145">
        <v>8.630000000000001</v>
      </c>
      <c r="E7" s="145">
        <v>10.44</v>
      </c>
      <c r="F7" s="145">
        <v>10.44</v>
      </c>
      <c r="G7" s="145">
        <v>10.44</v>
      </c>
      <c r="H7" s="145">
        <v>10.44</v>
      </c>
      <c r="I7" s="145">
        <v>10.44</v>
      </c>
      <c r="J7" s="145">
        <v>12.35</v>
      </c>
      <c r="K7" s="145">
        <v>12.35</v>
      </c>
      <c r="L7" s="145">
        <v>12.35</v>
      </c>
      <c r="M7" s="145">
        <v>12.35</v>
      </c>
      <c r="N7" s="145">
        <v>12.35</v>
      </c>
      <c r="O7" s="145">
        <v>14.99</v>
      </c>
      <c r="P7" s="145">
        <v>14.99</v>
      </c>
      <c r="Q7" s="145">
        <v>14.99</v>
      </c>
      <c r="R7" s="145">
        <v>14.99</v>
      </c>
      <c r="S7" s="145">
        <v>14.99</v>
      </c>
      <c r="T7" s="145">
        <v>14.99</v>
      </c>
      <c r="U7" s="145">
        <v>17.25</v>
      </c>
      <c r="V7" s="145">
        <v>17.25</v>
      </c>
      <c r="W7" s="145">
        <v>17.25</v>
      </c>
      <c r="X7" s="145">
        <v>18.89</v>
      </c>
      <c r="Y7" s="145">
        <v>20.02</v>
      </c>
      <c r="Z7" s="145">
        <v>20.02</v>
      </c>
      <c r="AA7" s="145">
        <v>20.02</v>
      </c>
      <c r="AB7" s="145">
        <v>20.02</v>
      </c>
      <c r="AC7" s="145">
        <v>20.02</v>
      </c>
      <c r="AD7" s="145">
        <v>20.02</v>
      </c>
      <c r="AE7" s="145">
        <v>20.02</v>
      </c>
      <c r="AF7" s="145">
        <v>20.02</v>
      </c>
      <c r="AG7" s="145">
        <v>20.02</v>
      </c>
      <c r="AH7" s="145">
        <v>20.02</v>
      </c>
    </row>
    <row r="8" ht="12" customHeight="1">
      <c r="A8" t="s" s="142">
        <v>95</v>
      </c>
      <c r="B8" s="143"/>
      <c r="C8" s="144"/>
      <c r="D8" s="145">
        <v>0</v>
      </c>
      <c r="E8" s="145">
        <v>0</v>
      </c>
      <c r="F8" s="145">
        <v>0</v>
      </c>
      <c r="G8" s="145">
        <v>0</v>
      </c>
      <c r="H8" s="145">
        <v>8.630000000000001</v>
      </c>
      <c r="I8" s="145">
        <v>10.44</v>
      </c>
      <c r="J8" s="145">
        <v>10.44</v>
      </c>
      <c r="K8" s="145">
        <v>10.44</v>
      </c>
      <c r="L8" s="145">
        <v>10.44</v>
      </c>
      <c r="M8" s="145">
        <v>10.44</v>
      </c>
      <c r="N8" s="145">
        <v>10.44</v>
      </c>
      <c r="O8" s="145">
        <v>12.35</v>
      </c>
      <c r="P8" s="145">
        <v>12.35</v>
      </c>
      <c r="Q8" s="145">
        <v>12.35</v>
      </c>
      <c r="R8" s="145">
        <v>12.35</v>
      </c>
      <c r="S8" s="145">
        <v>12.35</v>
      </c>
      <c r="T8" s="145">
        <v>12.35</v>
      </c>
      <c r="U8" s="145">
        <v>14.99</v>
      </c>
      <c r="V8" s="145">
        <v>14.99</v>
      </c>
      <c r="W8" s="145">
        <v>14.99</v>
      </c>
      <c r="X8" s="145">
        <v>14.99</v>
      </c>
      <c r="Y8" s="145">
        <v>14.99</v>
      </c>
      <c r="Z8" s="145">
        <v>14.99</v>
      </c>
      <c r="AA8" s="145">
        <v>17.25</v>
      </c>
      <c r="AB8" s="145">
        <v>17.25</v>
      </c>
      <c r="AC8" s="145">
        <v>17.25</v>
      </c>
      <c r="AD8" s="145">
        <v>17.25</v>
      </c>
      <c r="AE8" s="145">
        <v>17.25</v>
      </c>
      <c r="AF8" s="145">
        <v>18.89</v>
      </c>
      <c r="AG8" s="145">
        <v>20.02</v>
      </c>
      <c r="AH8" s="145">
        <v>20.02</v>
      </c>
    </row>
    <row r="9" ht="12" customHeight="1">
      <c r="A9" s="146"/>
      <c r="B9" s="146"/>
      <c r="C9" s="146"/>
      <c r="D9" s="146"/>
      <c r="E9" s="146"/>
      <c r="F9" s="146"/>
      <c r="G9" s="146"/>
      <c r="H9" s="146"/>
      <c r="I9" s="146"/>
      <c r="J9" s="146"/>
      <c r="K9" s="146"/>
      <c r="L9" s="146"/>
      <c r="M9" s="146"/>
      <c r="N9" s="146"/>
      <c r="O9" s="146"/>
      <c r="P9" s="146"/>
      <c r="Q9" s="146"/>
      <c r="R9" s="146"/>
      <c r="S9" s="146"/>
      <c r="T9" s="146"/>
      <c r="U9" s="146"/>
      <c r="V9" s="146"/>
      <c r="W9" s="146"/>
      <c r="X9" s="146"/>
      <c r="Y9" s="146"/>
      <c r="Z9" s="146"/>
      <c r="AA9" s="146"/>
      <c r="AB9" s="146"/>
      <c r="AC9" s="146"/>
      <c r="AD9" s="146"/>
      <c r="AE9" s="146"/>
      <c r="AF9" s="146"/>
      <c r="AG9" s="146"/>
      <c r="AH9" s="146"/>
    </row>
    <row r="10" ht="12" customHeight="1">
      <c r="A10" s="131"/>
      <c r="B10" s="131"/>
      <c r="C10" s="131"/>
      <c r="D10" s="131"/>
      <c r="E10" s="131"/>
      <c r="F10" s="127"/>
      <c r="G10" s="127"/>
      <c r="H10" s="127"/>
      <c r="I10" s="127"/>
      <c r="J10" s="127"/>
      <c r="K10" s="127"/>
      <c r="L10" s="127"/>
      <c r="M10" s="127"/>
      <c r="N10" s="127"/>
      <c r="O10" s="127"/>
      <c r="P10" s="127"/>
      <c r="Q10" s="127"/>
      <c r="R10" s="127"/>
      <c r="S10" s="127"/>
      <c r="T10" s="127"/>
      <c r="U10" s="127"/>
      <c r="V10" s="127"/>
      <c r="W10" s="127"/>
      <c r="X10" s="127"/>
      <c r="Y10" s="127"/>
      <c r="Z10" s="127"/>
      <c r="AA10" s="127"/>
      <c r="AB10" s="127"/>
      <c r="AC10" s="127"/>
      <c r="AD10" s="127"/>
      <c r="AE10" s="127"/>
      <c r="AF10" s="127"/>
      <c r="AG10" s="127"/>
      <c r="AH10" s="127"/>
    </row>
    <row r="11" ht="27.6" customHeight="1">
      <c r="A11" t="s" s="147">
        <v>96</v>
      </c>
      <c r="B11" t="s" s="148">
        <v>97</v>
      </c>
      <c r="C11" s="149"/>
      <c r="D11" s="149"/>
      <c r="E11" s="149"/>
      <c r="F11" s="150"/>
      <c r="G11" s="127"/>
      <c r="H11" s="127"/>
      <c r="I11" s="127"/>
      <c r="J11" s="127"/>
      <c r="K11" s="127"/>
      <c r="L11" s="127"/>
      <c r="M11" s="127"/>
      <c r="N11" s="127"/>
      <c r="O11" s="127"/>
      <c r="P11" s="127"/>
      <c r="Q11" s="127"/>
      <c r="R11" s="127"/>
      <c r="S11" s="127"/>
      <c r="T11" s="127"/>
      <c r="U11" s="127"/>
      <c r="V11" s="127"/>
      <c r="W11" s="127"/>
      <c r="X11" s="127"/>
      <c r="Y11" s="127"/>
      <c r="Z11" s="127"/>
      <c r="AA11" s="127"/>
      <c r="AB11" s="127"/>
      <c r="AC11" s="127"/>
      <c r="AD11" s="127"/>
      <c r="AE11" s="127"/>
      <c r="AF11" s="127"/>
      <c r="AG11" s="127"/>
      <c r="AH11" s="127"/>
    </row>
    <row r="12" ht="73.5" customHeight="1">
      <c r="A12" t="s" s="151">
        <v>13</v>
      </c>
      <c r="B12" t="s" s="152">
        <v>98</v>
      </c>
      <c r="C12" s="153"/>
      <c r="D12" s="153"/>
      <c r="E12" s="153"/>
      <c r="F12" s="150"/>
      <c r="G12" s="127"/>
      <c r="H12" s="127"/>
      <c r="I12" s="127"/>
      <c r="J12" s="127"/>
      <c r="K12" s="127"/>
      <c r="L12" s="127"/>
      <c r="M12" s="127"/>
      <c r="N12" s="127"/>
      <c r="O12" s="127"/>
      <c r="P12" s="127"/>
      <c r="Q12" s="127"/>
      <c r="R12" s="127"/>
      <c r="S12" s="127"/>
      <c r="T12" s="127"/>
      <c r="U12" s="127"/>
      <c r="V12" s="127"/>
      <c r="W12" s="127"/>
      <c r="X12" s="127"/>
      <c r="Y12" s="127"/>
      <c r="Z12" s="127"/>
      <c r="AA12" s="127"/>
      <c r="AB12" s="127"/>
      <c r="AC12" s="127"/>
      <c r="AD12" s="127"/>
      <c r="AE12" s="127"/>
      <c r="AF12" s="127"/>
      <c r="AG12" s="127"/>
      <c r="AH12" s="127"/>
    </row>
    <row r="13" ht="82.2" customHeight="1">
      <c r="A13" t="s" s="151">
        <v>14</v>
      </c>
      <c r="B13" t="s" s="152">
        <v>99</v>
      </c>
      <c r="C13" s="153"/>
      <c r="D13" s="153"/>
      <c r="E13" s="153"/>
      <c r="F13" s="150"/>
      <c r="G13" s="127"/>
      <c r="H13" s="127"/>
      <c r="I13" s="127"/>
      <c r="J13" s="127"/>
      <c r="K13" s="127"/>
      <c r="L13" s="127"/>
      <c r="M13" s="127"/>
      <c r="N13" s="127"/>
      <c r="O13" s="127"/>
      <c r="P13" s="127"/>
      <c r="Q13" s="127"/>
      <c r="R13" s="127"/>
      <c r="S13" s="127"/>
      <c r="T13" s="127"/>
      <c r="U13" s="127"/>
      <c r="V13" s="127"/>
      <c r="W13" s="127"/>
      <c r="X13" s="127"/>
      <c r="Y13" s="127"/>
      <c r="Z13" s="127"/>
      <c r="AA13" s="127"/>
      <c r="AB13" s="127"/>
      <c r="AC13" s="127"/>
      <c r="AD13" s="127"/>
      <c r="AE13" s="127"/>
      <c r="AF13" s="127"/>
      <c r="AG13" s="127"/>
      <c r="AH13" s="127"/>
    </row>
    <row r="14" ht="79.2" customHeight="1">
      <c r="A14" t="s" s="151">
        <v>16</v>
      </c>
      <c r="B14" t="s" s="152">
        <v>100</v>
      </c>
      <c r="C14" s="153"/>
      <c r="D14" s="153"/>
      <c r="E14" s="153"/>
      <c r="F14" s="150"/>
      <c r="G14" s="127"/>
      <c r="H14" s="127"/>
      <c r="I14" s="127"/>
      <c r="J14" s="127"/>
      <c r="K14" s="127"/>
      <c r="L14" s="127"/>
      <c r="M14" s="127"/>
      <c r="N14" s="127"/>
      <c r="O14" s="127"/>
      <c r="P14" s="127"/>
      <c r="Q14" s="127"/>
      <c r="R14" s="127"/>
      <c r="S14" s="127"/>
      <c r="T14" s="127"/>
      <c r="U14" s="127"/>
      <c r="V14" s="127"/>
      <c r="W14" s="127"/>
      <c r="X14" s="127"/>
      <c r="Y14" s="127"/>
      <c r="Z14" s="127"/>
      <c r="AA14" s="127"/>
      <c r="AB14" s="127"/>
      <c r="AC14" s="127"/>
      <c r="AD14" s="127"/>
      <c r="AE14" s="127"/>
      <c r="AF14" s="127"/>
      <c r="AG14" s="127"/>
      <c r="AH14" s="127"/>
    </row>
    <row r="15" ht="81.6" customHeight="1">
      <c r="A15" t="s" s="151">
        <v>19</v>
      </c>
      <c r="B15" t="s" s="152">
        <v>101</v>
      </c>
      <c r="C15" s="153"/>
      <c r="D15" s="153"/>
      <c r="E15" s="153"/>
      <c r="F15" s="150"/>
      <c r="G15" s="127"/>
      <c r="H15" s="127"/>
      <c r="I15" s="127"/>
      <c r="J15" s="127"/>
      <c r="K15" s="127"/>
      <c r="L15" s="127"/>
      <c r="M15" s="127"/>
      <c r="N15" s="127"/>
      <c r="O15" s="127"/>
      <c r="P15" s="127"/>
      <c r="Q15" s="127"/>
      <c r="R15" s="127"/>
      <c r="S15" s="127"/>
      <c r="T15" s="127"/>
      <c r="U15" s="127"/>
      <c r="V15" s="127"/>
      <c r="W15" s="127"/>
      <c r="X15" s="127"/>
      <c r="Y15" s="127"/>
      <c r="Z15" s="127"/>
      <c r="AA15" s="127"/>
      <c r="AB15" s="127"/>
      <c r="AC15" s="127"/>
      <c r="AD15" s="127"/>
      <c r="AE15" s="127"/>
      <c r="AF15" s="127"/>
      <c r="AG15" s="127"/>
      <c r="AH15" s="127"/>
    </row>
    <row r="16" ht="82.5" customHeight="1">
      <c r="A16" t="s" s="151">
        <v>22</v>
      </c>
      <c r="B16" t="s" s="152">
        <v>102</v>
      </c>
      <c r="C16" s="153"/>
      <c r="D16" s="153"/>
      <c r="E16" s="153"/>
      <c r="F16" s="150"/>
      <c r="G16" s="127"/>
      <c r="H16" s="127"/>
      <c r="I16" s="127"/>
      <c r="J16" s="127"/>
      <c r="K16" s="127"/>
      <c r="L16" s="127"/>
      <c r="M16" s="127"/>
      <c r="N16" s="127"/>
      <c r="O16" s="127"/>
      <c r="P16" s="127"/>
      <c r="Q16" s="127"/>
      <c r="R16" s="127"/>
      <c r="S16" s="127"/>
      <c r="T16" s="127"/>
      <c r="U16" s="127"/>
      <c r="V16" s="127"/>
      <c r="W16" s="127"/>
      <c r="X16" s="127"/>
      <c r="Y16" s="127"/>
      <c r="Z16" s="127"/>
      <c r="AA16" s="127"/>
      <c r="AB16" s="127"/>
      <c r="AC16" s="127"/>
      <c r="AD16" s="127"/>
      <c r="AE16" s="127"/>
      <c r="AF16" s="127"/>
      <c r="AG16" s="127"/>
      <c r="AH16" s="127"/>
    </row>
    <row r="17" ht="70.2" customHeight="1">
      <c r="A17" t="s" s="151">
        <v>23</v>
      </c>
      <c r="B17" t="s" s="152">
        <v>103</v>
      </c>
      <c r="C17" s="153"/>
      <c r="D17" s="153"/>
      <c r="E17" s="153"/>
      <c r="F17" s="150"/>
      <c r="G17" s="127"/>
      <c r="H17" s="127"/>
      <c r="I17" s="127"/>
      <c r="J17" s="127"/>
      <c r="K17" s="127"/>
      <c r="L17" s="127"/>
      <c r="M17" s="127"/>
      <c r="N17" s="127"/>
      <c r="O17" s="127"/>
      <c r="P17" s="127"/>
      <c r="Q17" s="127"/>
      <c r="R17" s="127"/>
      <c r="S17" s="127"/>
      <c r="T17" s="127"/>
      <c r="U17" s="127"/>
      <c r="V17" s="127"/>
      <c r="W17" s="127"/>
      <c r="X17" s="127"/>
      <c r="Y17" s="127"/>
      <c r="Z17" s="127"/>
      <c r="AA17" s="127"/>
      <c r="AB17" s="127"/>
      <c r="AC17" s="127"/>
      <c r="AD17" s="127"/>
      <c r="AE17" s="127"/>
      <c r="AF17" s="127"/>
      <c r="AG17" s="127"/>
      <c r="AH17" s="127"/>
    </row>
    <row r="18" ht="65.7" customHeight="1">
      <c r="A18" t="s" s="151">
        <v>25</v>
      </c>
      <c r="B18" t="s" s="152">
        <v>104</v>
      </c>
      <c r="C18" s="153"/>
      <c r="D18" s="153"/>
      <c r="E18" s="153"/>
      <c r="F18" s="150"/>
      <c r="G18" s="127"/>
      <c r="H18" s="127"/>
      <c r="I18" s="127"/>
      <c r="J18" s="127"/>
      <c r="K18" s="127"/>
      <c r="L18" s="127"/>
      <c r="M18" s="127"/>
      <c r="N18" s="127"/>
      <c r="O18" s="127"/>
      <c r="P18" s="127"/>
      <c r="Q18" s="127"/>
      <c r="R18" s="127"/>
      <c r="S18" s="127"/>
      <c r="T18" s="127"/>
      <c r="U18" s="127"/>
      <c r="V18" s="127"/>
      <c r="W18" s="127"/>
      <c r="X18" s="127"/>
      <c r="Y18" s="127"/>
      <c r="Z18" s="127"/>
      <c r="AA18" s="127"/>
      <c r="AB18" s="127"/>
      <c r="AC18" s="127"/>
      <c r="AD18" s="127"/>
      <c r="AE18" s="127"/>
      <c r="AF18" s="127"/>
      <c r="AG18" s="127"/>
      <c r="AH18" s="127"/>
    </row>
  </sheetData>
  <mergeCells count="9">
    <mergeCell ref="B17:E17"/>
    <mergeCell ref="B18:E18"/>
    <mergeCell ref="B11:E11"/>
    <mergeCell ref="D5:AH5"/>
    <mergeCell ref="B12:E12"/>
    <mergeCell ref="B13:E13"/>
    <mergeCell ref="B14:E14"/>
    <mergeCell ref="B15:E15"/>
    <mergeCell ref="B16:E16"/>
  </mergeCells>
  <pageMargins left="0.7" right="0.7" top="0.75" bottom="0.75" header="0.3" footer="0.3"/>
  <pageSetup firstPageNumber="1" fitToHeight="1" fitToWidth="1" scale="100" useFirstPageNumber="0" orientation="landscape" pageOrder="downThenOver"/>
  <headerFooter>
    <oddFooter>&amp;C&amp;"Helvetica Neue,Regular"&amp;12&amp;K000000&amp;P</oddFooter>
  </headerFooter>
</worksheet>
</file>

<file path=xl/worksheets/sheet5.xml><?xml version="1.0" encoding="utf-8"?>
<worksheet xmlns:r="http://schemas.openxmlformats.org/officeDocument/2006/relationships" xmlns="http://schemas.openxmlformats.org/spreadsheetml/2006/main">
  <sheetPr>
    <pageSetUpPr fitToPage="1"/>
  </sheetPr>
  <dimension ref="A1:Q21"/>
  <sheetViews>
    <sheetView workbookViewId="0" showGridLines="0" defaultGridColor="1"/>
  </sheetViews>
  <sheetFormatPr defaultColWidth="9" defaultRowHeight="12" customHeight="1" outlineLevelRow="0" outlineLevelCol="0"/>
  <cols>
    <col min="1" max="1" width="25.4219" style="154" customWidth="1"/>
    <col min="2" max="2" width="14.4219" style="154" customWidth="1"/>
    <col min="3" max="3" width="7.42188" style="154" customWidth="1"/>
    <col min="4" max="17" width="7.8125" style="154" customWidth="1"/>
    <col min="18" max="16384" width="9" style="154" customWidth="1"/>
  </cols>
  <sheetData>
    <row r="1" ht="12" customHeight="1">
      <c r="A1" t="s" s="128">
        <v>106</v>
      </c>
      <c r="B1" s="127"/>
      <c r="C1" s="127"/>
      <c r="D1" s="127"/>
      <c r="E1" s="127"/>
      <c r="F1" s="127"/>
      <c r="G1" s="127"/>
      <c r="H1" s="127"/>
      <c r="I1" s="127"/>
      <c r="J1" s="127"/>
      <c r="K1" s="127"/>
      <c r="L1" s="127"/>
      <c r="M1" s="127"/>
      <c r="N1" s="127"/>
      <c r="O1" s="127"/>
      <c r="P1" s="127"/>
      <c r="Q1" s="127"/>
    </row>
    <row r="2" ht="12" customHeight="1">
      <c r="A2" t="s" s="128">
        <v>107</v>
      </c>
      <c r="B2" s="127"/>
      <c r="C2" s="127"/>
      <c r="D2" s="127"/>
      <c r="E2" s="127"/>
      <c r="F2" s="127"/>
      <c r="G2" s="127"/>
      <c r="H2" s="127"/>
      <c r="I2" s="127"/>
      <c r="J2" s="127"/>
      <c r="K2" s="127"/>
      <c r="L2" s="127"/>
      <c r="M2" s="127"/>
      <c r="N2" s="127"/>
      <c r="O2" s="127"/>
      <c r="P2" s="127"/>
      <c r="Q2" s="127"/>
    </row>
    <row r="3" ht="12" customHeight="1">
      <c r="A3" s="129"/>
      <c r="B3" s="127"/>
      <c r="C3" s="127"/>
      <c r="D3" s="127"/>
      <c r="E3" s="127"/>
      <c r="F3" s="127"/>
      <c r="G3" s="127"/>
      <c r="H3" s="127"/>
      <c r="I3" s="127"/>
      <c r="J3" s="127"/>
      <c r="K3" s="127"/>
      <c r="L3" s="127"/>
      <c r="M3" s="127"/>
      <c r="N3" s="127"/>
      <c r="O3" s="127"/>
      <c r="P3" s="127"/>
      <c r="Q3" s="127"/>
    </row>
    <row r="4" ht="12" customHeight="1">
      <c r="A4" s="155"/>
      <c r="B4" s="131"/>
      <c r="C4" s="131"/>
      <c r="D4" s="131"/>
      <c r="E4" s="131"/>
      <c r="F4" s="131"/>
      <c r="G4" s="131"/>
      <c r="H4" s="131"/>
      <c r="I4" s="131"/>
      <c r="J4" s="131"/>
      <c r="K4" s="131"/>
      <c r="L4" s="131"/>
      <c r="M4" s="131"/>
      <c r="N4" s="131"/>
      <c r="O4" s="131"/>
      <c r="P4" s="131"/>
      <c r="Q4" s="131"/>
    </row>
    <row r="5" ht="35.1" customHeight="1">
      <c r="A5" t="s" s="156">
        <v>92</v>
      </c>
      <c r="B5" t="s" s="157">
        <v>108</v>
      </c>
      <c r="C5" t="s" s="158">
        <v>109</v>
      </c>
      <c r="D5" s="159"/>
      <c r="E5" s="159"/>
      <c r="F5" s="159"/>
      <c r="G5" s="159"/>
      <c r="H5" s="159"/>
      <c r="I5" s="159"/>
      <c r="J5" s="159"/>
      <c r="K5" s="159"/>
      <c r="L5" s="159"/>
      <c r="M5" s="159"/>
      <c r="N5" s="159"/>
      <c r="O5" s="159"/>
      <c r="P5" s="159"/>
      <c r="Q5" s="160"/>
    </row>
    <row r="6" ht="12" customHeight="1">
      <c r="A6" s="161"/>
      <c r="B6" s="162"/>
      <c r="C6" s="141">
        <v>0.5</v>
      </c>
      <c r="D6" s="141">
        <v>1</v>
      </c>
      <c r="E6" s="141">
        <v>1.5</v>
      </c>
      <c r="F6" s="141">
        <v>2</v>
      </c>
      <c r="G6" s="141">
        <v>2.5</v>
      </c>
      <c r="H6" s="141">
        <v>3</v>
      </c>
      <c r="I6" s="141">
        <v>3.5</v>
      </c>
      <c r="J6" s="141">
        <v>4</v>
      </c>
      <c r="K6" s="141">
        <v>4.5</v>
      </c>
      <c r="L6" s="141">
        <v>5</v>
      </c>
      <c r="M6" s="141">
        <v>6</v>
      </c>
      <c r="N6" s="141">
        <v>7</v>
      </c>
      <c r="O6" s="141">
        <v>8</v>
      </c>
      <c r="P6" s="141">
        <v>9</v>
      </c>
      <c r="Q6" s="141">
        <v>10</v>
      </c>
    </row>
    <row r="7" ht="26.1" customHeight="1">
      <c r="A7" s="140"/>
      <c r="B7" s="163"/>
      <c r="C7" s="141">
        <v>4</v>
      </c>
      <c r="D7" s="164">
        <v>8</v>
      </c>
      <c r="E7" s="141">
        <v>12</v>
      </c>
      <c r="F7" s="141">
        <v>16</v>
      </c>
      <c r="G7" s="141">
        <v>20</v>
      </c>
      <c r="H7" s="141">
        <v>24</v>
      </c>
      <c r="I7" s="141">
        <v>28</v>
      </c>
      <c r="J7" s="141">
        <v>32</v>
      </c>
      <c r="K7" s="141">
        <v>36</v>
      </c>
      <c r="L7" s="141">
        <v>40</v>
      </c>
      <c r="M7" s="141">
        <v>48</v>
      </c>
      <c r="N7" s="141">
        <v>56</v>
      </c>
      <c r="O7" s="141">
        <v>64</v>
      </c>
      <c r="P7" s="141">
        <v>72</v>
      </c>
      <c r="Q7" s="141">
        <v>80</v>
      </c>
    </row>
    <row r="8" ht="12" customHeight="1">
      <c r="A8" t="s" s="165">
        <v>110</v>
      </c>
      <c r="B8" s="166">
        <v>167.3</v>
      </c>
      <c r="C8" s="166" cm="1">
        <f t="array" ref="C8">ROUND(C7/($B$8-C7)*100,2)</f>
        <v>2.45</v>
      </c>
      <c r="D8" s="166" cm="1">
        <f t="array" ref="D8">ROUND(D7/($B$8-D7)*100,2)</f>
        <v>5.02</v>
      </c>
      <c r="E8" s="166" cm="1">
        <f t="array" ref="E8">ROUND(E7/($B$8-E7)*100,2)</f>
        <v>7.73</v>
      </c>
      <c r="F8" s="166" cm="1">
        <f t="array" ref="F8">ROUND(F7/($B$8-F7)*100,2)</f>
        <v>10.58</v>
      </c>
      <c r="G8" s="166" cm="1">
        <f t="array" ref="G8">ROUND(G7/($B$8-G7)*100,2)</f>
        <v>13.58</v>
      </c>
      <c r="H8" s="166" cm="1">
        <f t="array" ref="H8">ROUND(H7/($B$8-H7)*100,2)</f>
        <v>16.75</v>
      </c>
      <c r="I8" s="166" cm="1">
        <f t="array" ref="I8">ROUND(I7/($B$8-I7)*100,2)</f>
        <v>20.1</v>
      </c>
      <c r="J8" s="166" cm="1">
        <f t="array" ref="J8">ROUND(J7/($B$8-J7)*100,2)</f>
        <v>23.65</v>
      </c>
      <c r="K8" s="166" cm="1">
        <f t="array" ref="K8">ROUND(K7/($B$8-K7)*100,2)</f>
        <v>27.42</v>
      </c>
      <c r="L8" s="166" cm="1">
        <f t="array" ref="L8">ROUND(L7/($B$8-L7)*100,2)</f>
        <v>31.42</v>
      </c>
      <c r="M8" s="166" cm="1">
        <f t="array" ref="M8">ROUND(M7/($B$8-M7)*100,2)</f>
        <v>40.23</v>
      </c>
      <c r="N8" s="166" cm="1">
        <f t="array" ref="N8">ROUND(N7/($B$8-N7)*100,2)</f>
        <v>50.31</v>
      </c>
      <c r="O8" s="166" cm="1">
        <f t="array" ref="O8">ROUND(O7/($B$8-O7)*100,2)</f>
        <v>61.96</v>
      </c>
      <c r="P8" s="166" cm="1">
        <f t="array" ref="P8">ROUND(P7/($B$8-P7)*100,2)</f>
        <v>75.55</v>
      </c>
      <c r="Q8" s="166" cm="1">
        <f t="array" ref="Q8">ROUND(Q7/($B$8-Q7)*100,2)</f>
        <v>91.64</v>
      </c>
    </row>
    <row r="9" ht="12" customHeight="1">
      <c r="A9" s="146"/>
      <c r="B9" s="146"/>
      <c r="C9" s="146"/>
      <c r="D9" s="146"/>
      <c r="E9" s="146"/>
      <c r="F9" s="146"/>
      <c r="G9" s="146"/>
      <c r="H9" s="146"/>
      <c r="I9" s="146"/>
      <c r="J9" s="146"/>
      <c r="K9" s="146"/>
      <c r="L9" s="146"/>
      <c r="M9" s="146"/>
      <c r="N9" s="146"/>
      <c r="O9" s="146"/>
      <c r="P9" s="146"/>
      <c r="Q9" s="146"/>
    </row>
    <row r="10" ht="12" customHeight="1">
      <c r="A10" s="127"/>
      <c r="B10" s="127"/>
      <c r="C10" s="127"/>
      <c r="D10" s="127"/>
      <c r="E10" s="127"/>
      <c r="F10" s="127"/>
      <c r="G10" s="127"/>
      <c r="H10" s="127"/>
      <c r="I10" s="127"/>
      <c r="J10" s="127"/>
      <c r="K10" s="127"/>
      <c r="L10" s="127"/>
      <c r="M10" s="127"/>
      <c r="N10" s="127"/>
      <c r="O10" s="127"/>
      <c r="P10" s="127"/>
      <c r="Q10" s="127"/>
    </row>
    <row r="11" ht="12" customHeight="1">
      <c r="A11" s="127"/>
      <c r="B11" s="127"/>
      <c r="C11" s="127"/>
      <c r="D11" s="127"/>
      <c r="E11" s="127"/>
      <c r="F11" s="127"/>
      <c r="G11" s="127"/>
      <c r="H11" s="127"/>
      <c r="I11" s="127"/>
      <c r="J11" s="127"/>
      <c r="K11" s="127"/>
      <c r="L11" s="127"/>
      <c r="M11" s="127"/>
      <c r="N11" s="127"/>
      <c r="O11" s="127"/>
      <c r="P11" s="127"/>
      <c r="Q11" s="127"/>
    </row>
    <row r="12" ht="12" customHeight="1">
      <c r="A12" s="127"/>
      <c r="B12" s="127"/>
      <c r="C12" s="127"/>
      <c r="D12" s="127"/>
      <c r="E12" s="127"/>
      <c r="F12" s="127"/>
      <c r="G12" s="127"/>
      <c r="H12" s="127"/>
      <c r="I12" s="127"/>
      <c r="J12" s="127"/>
      <c r="K12" s="127"/>
      <c r="L12" s="127"/>
      <c r="M12" s="127"/>
      <c r="N12" s="127"/>
      <c r="O12" s="127"/>
      <c r="P12" s="127"/>
      <c r="Q12" s="127"/>
    </row>
    <row r="13" ht="12" customHeight="1">
      <c r="A13" s="167"/>
      <c r="B13" s="167"/>
      <c r="C13" s="127"/>
      <c r="D13" s="127"/>
      <c r="E13" s="127"/>
      <c r="F13" s="127"/>
      <c r="G13" s="127"/>
      <c r="H13" s="127"/>
      <c r="I13" s="127"/>
      <c r="J13" s="127"/>
      <c r="K13" s="127"/>
      <c r="L13" s="127"/>
      <c r="M13" s="127"/>
      <c r="N13" s="127"/>
      <c r="O13" s="127"/>
      <c r="P13" s="127"/>
      <c r="Q13" s="127"/>
    </row>
    <row r="14" ht="12" customHeight="1">
      <c r="A14" s="167"/>
      <c r="B14" s="167"/>
      <c r="C14" s="127"/>
      <c r="D14" s="127"/>
      <c r="E14" s="127"/>
      <c r="F14" s="127"/>
      <c r="G14" s="127"/>
      <c r="H14" s="127"/>
      <c r="I14" s="127"/>
      <c r="J14" s="127"/>
      <c r="K14" s="127"/>
      <c r="L14" s="127"/>
      <c r="M14" s="127"/>
      <c r="N14" s="127"/>
      <c r="O14" s="127"/>
      <c r="P14" s="127"/>
      <c r="Q14" s="127"/>
    </row>
    <row r="15" ht="12" customHeight="1">
      <c r="A15" s="167"/>
      <c r="B15" s="167"/>
      <c r="C15" s="127"/>
      <c r="D15" s="127"/>
      <c r="E15" s="127"/>
      <c r="F15" s="127"/>
      <c r="G15" s="127"/>
      <c r="H15" s="127"/>
      <c r="I15" s="127"/>
      <c r="J15" s="127"/>
      <c r="K15" s="127"/>
      <c r="L15" s="127"/>
      <c r="M15" s="127"/>
      <c r="N15" s="127"/>
      <c r="O15" s="127"/>
      <c r="P15" s="127"/>
      <c r="Q15" s="127"/>
    </row>
    <row r="16" ht="12" customHeight="1">
      <c r="A16" s="167"/>
      <c r="B16" s="167"/>
      <c r="C16" s="127"/>
      <c r="D16" s="127"/>
      <c r="E16" s="127"/>
      <c r="F16" s="127"/>
      <c r="G16" s="127"/>
      <c r="H16" s="127"/>
      <c r="I16" s="127"/>
      <c r="J16" s="127"/>
      <c r="K16" s="127"/>
      <c r="L16" s="127"/>
      <c r="M16" s="127"/>
      <c r="N16" s="127"/>
      <c r="O16" s="127"/>
      <c r="P16" s="127"/>
      <c r="Q16" s="127"/>
    </row>
    <row r="17" ht="12" customHeight="1">
      <c r="A17" s="167"/>
      <c r="B17" s="167"/>
      <c r="C17" s="127"/>
      <c r="D17" s="127"/>
      <c r="E17" s="127"/>
      <c r="F17" s="127"/>
      <c r="G17" s="127"/>
      <c r="H17" s="127"/>
      <c r="I17" s="127"/>
      <c r="J17" s="127"/>
      <c r="K17" s="127"/>
      <c r="L17" s="127"/>
      <c r="M17" s="127"/>
      <c r="N17" s="127"/>
      <c r="O17" s="127"/>
      <c r="P17" s="127"/>
      <c r="Q17" s="127"/>
    </row>
    <row r="18" ht="12" customHeight="1">
      <c r="A18" s="167"/>
      <c r="B18" s="167"/>
      <c r="C18" s="127"/>
      <c r="D18" s="127"/>
      <c r="E18" s="127"/>
      <c r="F18" s="127"/>
      <c r="G18" s="127"/>
      <c r="H18" s="127"/>
      <c r="I18" s="127"/>
      <c r="J18" s="127"/>
      <c r="K18" s="127"/>
      <c r="L18" s="127"/>
      <c r="M18" s="127"/>
      <c r="N18" s="127"/>
      <c r="O18" s="127"/>
      <c r="P18" s="127"/>
      <c r="Q18" s="127"/>
    </row>
    <row r="19" ht="12" customHeight="1">
      <c r="A19" s="167"/>
      <c r="B19" s="167"/>
      <c r="C19" s="127"/>
      <c r="D19" s="127"/>
      <c r="E19" s="127"/>
      <c r="F19" s="127"/>
      <c r="G19" s="127"/>
      <c r="H19" s="127"/>
      <c r="I19" s="127"/>
      <c r="J19" s="127"/>
      <c r="K19" s="127"/>
      <c r="L19" s="127"/>
      <c r="M19" s="127"/>
      <c r="N19" s="127"/>
      <c r="O19" s="127"/>
      <c r="P19" s="127"/>
      <c r="Q19" s="127"/>
    </row>
    <row r="20" ht="12" customHeight="1">
      <c r="A20" s="167"/>
      <c r="B20" s="167"/>
      <c r="C20" s="127"/>
      <c r="D20" s="127"/>
      <c r="E20" s="127"/>
      <c r="F20" s="127"/>
      <c r="G20" s="127"/>
      <c r="H20" s="127"/>
      <c r="I20" s="127"/>
      <c r="J20" s="127"/>
      <c r="K20" s="127"/>
      <c r="L20" s="127"/>
      <c r="M20" s="127"/>
      <c r="N20" s="127"/>
      <c r="O20" s="127"/>
      <c r="P20" s="127"/>
      <c r="Q20" s="127"/>
    </row>
    <row r="21" ht="12" customHeight="1">
      <c r="A21" s="167"/>
      <c r="B21" s="167"/>
      <c r="C21" s="127"/>
      <c r="D21" s="127"/>
      <c r="E21" s="127"/>
      <c r="F21" s="127"/>
      <c r="G21" s="127"/>
      <c r="H21" s="127"/>
      <c r="I21" s="127"/>
      <c r="J21" s="127"/>
      <c r="K21" s="127"/>
      <c r="L21" s="127"/>
      <c r="M21" s="127"/>
      <c r="N21" s="127"/>
      <c r="O21" s="127"/>
      <c r="P21" s="127"/>
      <c r="Q21" s="127"/>
    </row>
  </sheetData>
  <mergeCells count="3">
    <mergeCell ref="A5:A7"/>
    <mergeCell ref="B5:B7"/>
    <mergeCell ref="C5:Q5"/>
  </mergeCells>
  <pageMargins left="0.7" right="0.7" top="0.75" bottom="0.75" header="0.3" footer="0.3"/>
  <pageSetup firstPageNumber="1" fitToHeight="1" fitToWidth="1" scale="100" useFirstPageNumber="0" orientation="landscape"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